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Backbay Reclamation\Vaibhav Fitting India Pvt Ltd\Flat\"/>
    </mc:Choice>
  </mc:AlternateContent>
  <xr:revisionPtr revIDLastSave="0" documentId="13_ncr:1_{66D0CA7B-9338-4FA1-BF27-C0F6DCFC5ED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13" sheetId="25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</sheets>
  <calcPr calcId="191029"/>
</workbook>
</file>

<file path=xl/calcChain.xml><?xml version="1.0" encoding="utf-8"?>
<calcChain xmlns="http://schemas.openxmlformats.org/spreadsheetml/2006/main">
  <c r="Q20" i="4" l="1"/>
  <c r="R20" i="4" l="1"/>
  <c r="J18" i="4" l="1"/>
  <c r="I20" i="4"/>
  <c r="Q12" i="4" l="1"/>
  <c r="P12" i="4"/>
  <c r="P11" i="4"/>
  <c r="Q11" i="4" s="1"/>
  <c r="Q10" i="4"/>
  <c r="P10" i="4"/>
  <c r="P9" i="4"/>
  <c r="Q9" i="4" s="1"/>
  <c r="P8" i="4"/>
  <c r="Q8" i="4" s="1"/>
  <c r="P7" i="4"/>
  <c r="P6" i="4"/>
  <c r="P5" i="4"/>
  <c r="Q4" i="4"/>
  <c r="Q3" i="4"/>
  <c r="P2" i="4"/>
  <c r="Q2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<sst xmlns="http://schemas.openxmlformats.org/spreadsheetml/2006/main" count="96" uniqueCount="21">
  <si>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</si>
  <si>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</si>
  <si>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</si>
  <si>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</si>
  <si>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</si>
  <si>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</si>
  <si>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</si>
  <si>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</si>
  <si>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</si>
  <si>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</si>
  <si>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</si>
  <si>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</si>
  <si>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</si>
  <si>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302, 3rd Floor, Wing - H, Vardhman Complex, Sheetal Township, Dahar Road, Village - Daheri, Umbergaon,</t>
  </si>
  <si>
    <t>Previous report  - 2021</t>
  </si>
  <si>
    <t>bua</t>
  </si>
  <si>
    <t>5000 to 7000 on ca</t>
  </si>
  <si>
    <t>mca</t>
  </si>
  <si>
    <t>rate</t>
  </si>
  <si>
    <t>https://www.google.com/maps/place/20%C2%B009'14.7%22N+72%C2%B046'30.0%22E/@20.1544301,72.7676102,2041m/data=!3m1!1e3!4m4!3m3!8m2!3d20.154095!4d72.774991?entry=ttu&amp;g_ep=EgoyMDI0MTEyNC4xIKXMDSoASAFQAw%3D%3D</t>
  </si>
  <si>
    <t>yoc - 2011 - site 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</si>
</sst>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190500</xdr:colOff>
      <xdr:row>23</xdr:row>
      <xdr:rowOff>123825</xdr:rowOff>
    </xdr:from>
    <xdr:to>
      <xdr:col>30</xdr:col>
      <xdr:colOff>477284</xdr:colOff>
      <xdr:row>54</xdr:row>
      <xdr:rowOff>153228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8C0402-0567-4BE6-B634-138B14C8D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9425" y="5076825"/>
          <a:ext cx="7411484" cy="5934903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28</xdr:row>
      <xdr:rowOff>24832</xdr:rowOff>
    </xdr:from>
    <xdr:to>
      <xdr:col>15</xdr:col>
      <xdr:colOff>77418</xdr:colOff>
      <xdr:row>40</xdr:row>
      <xdr:rowOff>162365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A6687E-59F1-44F6-A69A-A2B7C985D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5900" y="5930332"/>
          <a:ext cx="6706818" cy="2423533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41</xdr:row>
      <xdr:rowOff>0</xdr:rowOff>
    </xdr:from>
    <xdr:to>
      <xdr:col>14</xdr:col>
      <xdr:colOff>667816</xdr:colOff>
      <xdr:row>63</xdr:row>
      <xdr:rowOff>114901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5C6248-9A5F-4D3B-8FEA-394269D5B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150" y="8382000"/>
          <a:ext cx="7640116" cy="43059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572771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99E88F-CEF5-45D7-AE93-032E60112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07171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D37669-FB42-4C2D-993D-B5074D4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382244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F4C8C9-C3AE-4431-BEC7-8DA7378FA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16644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496560</xdr:colOff>
      <xdr:row>45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65A2C9-5439-4C1D-928C-884359FA9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30960" cy="8545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506087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B9790C-CFF5-4A1D-81C2-10BAA8BA7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40487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496560</xdr:colOff>
      <xdr:row>52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C8ED90-FC99-45D0-8A5D-1A75CA82B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30960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420350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8EE4D5-9A1B-4EC7-A133-1D8EFDCEB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54750" cy="8678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563160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59620F-7698-4EE4-902D-6FE550DC2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87960" cy="85832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553718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86B668-AD10-40CD-9980-1B83BCC14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88118" cy="8621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0" sqref="P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468.75</v>
      </c>
      <c r="C2" s="4">
        <f>B2*1.2</f>
        <v>562.5</v>
      </c>
      <c r="D2" s="4">
        <f t="shared" ref="D2:D13" si="2">C2*1.2</f>
        <v>675</v>
      </c>
      <c r="E2" s="5">
        <f t="shared" ref="E2:E13" si="3">R2</f>
        <v>1150000</v>
      </c>
      <c r="F2" s="10">
        <f t="shared" ref="F2:F13" si="4">ROUND((E2/B2),0)</f>
        <v>2453</v>
      </c>
      <c r="G2" s="10">
        <f t="shared" ref="G2:G13" si="5">ROUND((E2/C2),0)</f>
        <v>2044</v>
      </c>
      <c r="H2" s="10">
        <f t="shared" ref="H2:H13" si="6">ROUND((E2/D2),0)</f>
        <v>1704</v>
      </c>
      <c r="I2" s="10" t="e">
        <f>#REF!</f>
        <v>#REF!</v>
      </c>
      <c r="J2" s="4">
        <f t="shared" ref="J2:J13" si="7">S2</f>
        <v>0</v>
      </c>
      <c r="O2">
        <v>675</v>
      </c>
      <c r="P2">
        <f t="shared" ref="P2:P12" si="8">O2/1.2</f>
        <v>562.5</v>
      </c>
      <c r="Q2">
        <f t="shared" ref="Q2:Q12" si="9">P2/1.2</f>
        <v>468.75</v>
      </c>
      <c r="R2" s="2">
        <v>1150000</v>
      </c>
      <c r="S2" s="8"/>
      <c r="T2" s="8"/>
    </row>
    <row r="3" spans="1:20" x14ac:dyDescent="0.25">
      <c r="A3" s="4">
        <f t="shared" si="0"/>
        <v>0</v>
      </c>
      <c r="B3" s="4">
        <f t="shared" si="1"/>
        <v>750</v>
      </c>
      <c r="C3" s="4">
        <f t="shared" ref="C3:C15" si="10">B3*1.2</f>
        <v>900</v>
      </c>
      <c r="D3" s="4">
        <f t="shared" si="2"/>
        <v>1080</v>
      </c>
      <c r="E3" s="5">
        <f t="shared" si="3"/>
        <v>3150000</v>
      </c>
      <c r="F3" s="15">
        <f t="shared" si="4"/>
        <v>4200</v>
      </c>
      <c r="G3" s="10">
        <f t="shared" si="5"/>
        <v>3500</v>
      </c>
      <c r="H3" s="10">
        <f t="shared" si="6"/>
        <v>2917</v>
      </c>
      <c r="I3" s="10" t="e">
        <f>#REF!</f>
        <v>#REF!</v>
      </c>
      <c r="J3" s="4">
        <f t="shared" si="7"/>
        <v>0</v>
      </c>
      <c r="O3">
        <v>0</v>
      </c>
      <c r="P3">
        <v>900</v>
      </c>
      <c r="Q3">
        <f t="shared" si="9"/>
        <v>750</v>
      </c>
      <c r="R3" s="2">
        <v>3150000</v>
      </c>
      <c r="S3" s="8"/>
      <c r="T3" s="8"/>
    </row>
    <row r="4" spans="1:20" x14ac:dyDescent="0.25">
      <c r="A4" s="4">
        <f t="shared" si="0"/>
        <v>0</v>
      </c>
      <c r="B4" s="4">
        <f t="shared" si="1"/>
        <v>890</v>
      </c>
      <c r="C4" s="4">
        <f t="shared" si="10"/>
        <v>1068</v>
      </c>
      <c r="D4" s="4">
        <f t="shared" si="2"/>
        <v>1281.5999999999999</v>
      </c>
      <c r="E4" s="5">
        <f t="shared" si="3"/>
        <v>2500000</v>
      </c>
      <c r="F4" s="10">
        <f t="shared" si="4"/>
        <v>2809</v>
      </c>
      <c r="G4" s="10">
        <f t="shared" si="5"/>
        <v>2341</v>
      </c>
      <c r="H4" s="10">
        <f t="shared" si="6"/>
        <v>1951</v>
      </c>
      <c r="I4" s="10" t="e">
        <f>#REF!</f>
        <v>#REF!</v>
      </c>
      <c r="J4" s="4">
        <f t="shared" si="7"/>
        <v>0</v>
      </c>
      <c r="O4">
        <v>0</v>
      </c>
      <c r="P4">
        <v>1068</v>
      </c>
      <c r="Q4">
        <f t="shared" si="9"/>
        <v>890</v>
      </c>
      <c r="R4" s="2">
        <v>2500000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600</v>
      </c>
      <c r="C5" s="4">
        <f t="shared" si="10"/>
        <v>720</v>
      </c>
      <c r="D5" s="4">
        <f t="shared" si="2"/>
        <v>864</v>
      </c>
      <c r="E5" s="5">
        <f t="shared" si="3"/>
        <v>1700000</v>
      </c>
      <c r="F5" s="10">
        <f t="shared" si="4"/>
        <v>2833</v>
      </c>
      <c r="G5" s="10">
        <f t="shared" si="5"/>
        <v>2361</v>
      </c>
      <c r="H5" s="10">
        <f t="shared" si="6"/>
        <v>1968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600</v>
      </c>
      <c r="R5" s="2">
        <v>1700000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1400</v>
      </c>
      <c r="C6" s="4">
        <f t="shared" si="10"/>
        <v>1680</v>
      </c>
      <c r="D6" s="4">
        <f t="shared" si="2"/>
        <v>2016</v>
      </c>
      <c r="E6" s="5">
        <f t="shared" si="3"/>
        <v>5000000</v>
      </c>
      <c r="F6" s="15">
        <f t="shared" si="4"/>
        <v>3571</v>
      </c>
      <c r="G6" s="10">
        <f t="shared" si="5"/>
        <v>2976</v>
      </c>
      <c r="H6" s="10">
        <f t="shared" si="6"/>
        <v>2480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1400</v>
      </c>
      <c r="R6" s="2">
        <v>5000000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400</v>
      </c>
      <c r="C7" s="4">
        <f t="shared" si="10"/>
        <v>480</v>
      </c>
      <c r="D7" s="4">
        <f t="shared" si="2"/>
        <v>576</v>
      </c>
      <c r="E7" s="5">
        <f t="shared" si="3"/>
        <v>2500000</v>
      </c>
      <c r="F7" s="10">
        <f t="shared" si="4"/>
        <v>6250</v>
      </c>
      <c r="G7" s="10">
        <f t="shared" si="5"/>
        <v>5208</v>
      </c>
      <c r="H7" s="10">
        <f t="shared" si="6"/>
        <v>4340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400</v>
      </c>
      <c r="R7" s="2">
        <v>2500000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791.66666666666674</v>
      </c>
      <c r="C8" s="4">
        <f t="shared" si="10"/>
        <v>950</v>
      </c>
      <c r="D8" s="4">
        <f t="shared" si="2"/>
        <v>1140</v>
      </c>
      <c r="E8" s="5">
        <f t="shared" si="3"/>
        <v>2660000</v>
      </c>
      <c r="F8" s="10">
        <f t="shared" si="4"/>
        <v>3360</v>
      </c>
      <c r="G8" s="10">
        <f t="shared" si="5"/>
        <v>2800</v>
      </c>
      <c r="H8" s="10">
        <f t="shared" si="6"/>
        <v>2333</v>
      </c>
      <c r="I8" s="10" t="e">
        <f>#REF!</f>
        <v>#REF!</v>
      </c>
      <c r="J8" s="4">
        <f t="shared" si="7"/>
        <v>0</v>
      </c>
      <c r="O8">
        <v>1140</v>
      </c>
      <c r="P8">
        <f t="shared" si="8"/>
        <v>950</v>
      </c>
      <c r="Q8">
        <f t="shared" si="9"/>
        <v>791.66666666666674</v>
      </c>
      <c r="R8" s="2">
        <v>2660000</v>
      </c>
      <c r="S8" s="8"/>
      <c r="T8" s="8"/>
    </row>
    <row r="9" spans="1:20" x14ac:dyDescent="0.25">
      <c r="A9" s="4">
        <f t="shared" si="0"/>
        <v>0</v>
      </c>
      <c r="B9" s="4">
        <f t="shared" si="1"/>
        <v>482.63888888888897</v>
      </c>
      <c r="C9" s="4">
        <f t="shared" si="10"/>
        <v>579.16666666666674</v>
      </c>
      <c r="D9" s="4">
        <f t="shared" si="2"/>
        <v>695.00000000000011</v>
      </c>
      <c r="E9" s="5">
        <f t="shared" si="3"/>
        <v>1800000</v>
      </c>
      <c r="F9" s="15">
        <f t="shared" si="4"/>
        <v>3729</v>
      </c>
      <c r="G9" s="10">
        <f t="shared" si="5"/>
        <v>3108</v>
      </c>
      <c r="H9" s="10">
        <f t="shared" si="6"/>
        <v>2590</v>
      </c>
      <c r="I9" s="10" t="e">
        <f>#REF!</f>
        <v>#REF!</v>
      </c>
      <c r="J9" s="4">
        <f t="shared" si="7"/>
        <v>0</v>
      </c>
      <c r="O9">
        <v>695</v>
      </c>
      <c r="P9">
        <f t="shared" si="8"/>
        <v>579.16666666666674</v>
      </c>
      <c r="Q9">
        <f t="shared" si="9"/>
        <v>482.63888888888897</v>
      </c>
      <c r="R9" s="2">
        <v>1800000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9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9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9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15</v>
      </c>
      <c r="I18">
        <v>1445</v>
      </c>
      <c r="J18">
        <f>I18/P20</f>
        <v>1.5323435843054083</v>
      </c>
      <c r="R18" t="s">
        <v>19</v>
      </c>
    </row>
    <row r="19" spans="7:24" x14ac:dyDescent="0.25">
      <c r="H19" t="s">
        <v>18</v>
      </c>
      <c r="I19">
        <v>2500</v>
      </c>
    </row>
    <row r="20" spans="7:24" x14ac:dyDescent="0.25">
      <c r="I20">
        <f>I19*I18</f>
        <v>3612500</v>
      </c>
      <c r="O20" t="s">
        <v>17</v>
      </c>
      <c r="P20">
        <v>943</v>
      </c>
      <c r="Q20">
        <f>P20*3800</f>
        <v>3583400</v>
      </c>
      <c r="R20">
        <f>Q20/I18</f>
        <v>2479.8615916955018</v>
      </c>
      <c r="T20" t="s">
        <v>14</v>
      </c>
    </row>
    <row r="22" spans="7:24" x14ac:dyDescent="0.25">
      <c r="G22" s="6"/>
      <c r="H22" s="6"/>
    </row>
    <row r="24" spans="7:24" x14ac:dyDescent="0.25">
      <c r="H24" t="s">
        <v>16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20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AF4EB-972F-4FA3-A9FE-BE850586E19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Sheet13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2024-12-05T10:42:53Z</dcterms:modified>
</cp:coreProperties>
</file>