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Rashmi Anand Mahatre\f. No. 901\26.11.24\"/>
    </mc:Choice>
  </mc:AlternateContent>
  <xr:revisionPtr revIDLastSave="0" documentId="13_ncr:1_{DE6666E2-4D44-48E7-858F-7EA791C0EF2B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T8" i="4"/>
  <c r="P11" i="4"/>
  <c r="Q11" i="4" s="1"/>
  <c r="P10" i="4"/>
  <c r="Q10" i="4" s="1"/>
  <c r="P9" i="4"/>
  <c r="Q9" i="4" s="1"/>
  <c r="P8" i="4"/>
  <c r="P7" i="4"/>
  <c r="P6" i="4"/>
  <c r="P5" i="4"/>
  <c r="P4" i="4"/>
  <c r="P3" i="4"/>
  <c r="P2" i="4"/>
  <c r="I26" i="4" l="1"/>
  <c r="H30" i="4"/>
  <c r="H21" i="4"/>
  <c r="H29" i="4"/>
  <c r="J19" i="4"/>
  <c r="I19" i="4"/>
  <c r="Q12" i="4" l="1"/>
  <c r="P1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<sst xmlns="http://schemas.openxmlformats.org/spreadsheetml/2006/main" count="155" uniqueCount="28">
  <si>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</si>
  <si>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</si>
  <si>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</si>
  <si>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</si>
  <si>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</si>
  <si>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</si>
  <si>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</si>
  <si>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</si>
  <si>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</si>
  <si>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</si>
  <si>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</si>
  <si>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</si>
  <si>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</si>
  <si>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901, 9th floor, B Wing, Marathon Cosmos chsl, LBS marg, mulund west</t>
  </si>
  <si>
    <t>ca</t>
  </si>
  <si>
    <t>sbua</t>
  </si>
  <si>
    <t>rate on ca</t>
  </si>
  <si>
    <t>agreement - 24.02.21</t>
  </si>
  <si>
    <t>av</t>
  </si>
  <si>
    <t>sd</t>
  </si>
  <si>
    <t>rd</t>
  </si>
  <si>
    <t>bv</t>
  </si>
  <si>
    <t>oc - 2003</t>
  </si>
  <si>
    <t>mca</t>
  </si>
  <si>
    <t>fmv</t>
  </si>
  <si>
    <t>19000 to 22000 on ca</t>
  </si>
  <si>
    <t>15.09.24</t>
  </si>
  <si>
    <t>11.12.23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</si>
</sst>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47</xdr:row>
      <xdr:rowOff>153607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900AE8-2C43-4339-A1C0-83DA557B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458455</xdr:colOff>
      <xdr:row>51</xdr:row>
      <xdr:rowOff>105986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F47CF5-D872-4518-B8B4-DBA208D6D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92855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B61956-014A-456D-AC71-9EB7CB907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77414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CC1C3A-9DA0-48A0-96D4-6A9B5D077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496560</xdr:colOff>
      <xdr:row>52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9ACCBF-AC1C-4C57-8D42-7DB56DD27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30960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582B93-5336-4460-A2D7-D78D9087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10382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89165B-E13F-48E1-A7D0-07F6B66EC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839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Q23" sqref="Q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416</v>
      </c>
      <c r="C2" s="4">
        <f>B2*1.2</f>
        <v>499.2</v>
      </c>
      <c r="D2" s="4">
        <f t="shared" ref="D2:D13" si="2">C2*1.2</f>
        <v>599.04</v>
      </c>
      <c r="E2" s="5">
        <f t="shared" ref="E2:E13" si="3">R2</f>
        <v>8800000</v>
      </c>
      <c r="F2" s="10">
        <f t="shared" ref="F2:F13" si="4">ROUND((E2/B2),0)</f>
        <v>21154</v>
      </c>
      <c r="G2" s="10">
        <f t="shared" ref="G2:G13" si="5">ROUND((E2/C2),0)</f>
        <v>17628</v>
      </c>
      <c r="H2" s="10">
        <f t="shared" ref="H2:H13" si="6">ROUND((E2/D2),0)</f>
        <v>14690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1" si="8">O2/1.2</f>
        <v>0</v>
      </c>
      <c r="Q2">
        <v>416</v>
      </c>
      <c r="R2" s="2">
        <v>8800000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1119</v>
      </c>
      <c r="C3" s="4">
        <f t="shared" ref="C3:C15" si="9">B3*1.2</f>
        <v>1342.8</v>
      </c>
      <c r="D3" s="4">
        <f t="shared" si="2"/>
        <v>1611.36</v>
      </c>
      <c r="E3" s="16">
        <f t="shared" si="3"/>
        <v>30100000</v>
      </c>
      <c r="F3" s="15">
        <f t="shared" si="4"/>
        <v>26899</v>
      </c>
      <c r="G3" s="10">
        <f t="shared" si="5"/>
        <v>22416</v>
      </c>
      <c r="H3" s="10">
        <f t="shared" si="6"/>
        <v>18680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1119</v>
      </c>
      <c r="R3" s="2">
        <v>30100000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650</v>
      </c>
      <c r="C4" s="4">
        <f t="shared" si="9"/>
        <v>780</v>
      </c>
      <c r="D4" s="4">
        <f t="shared" si="2"/>
        <v>936</v>
      </c>
      <c r="E4" s="16">
        <f t="shared" si="3"/>
        <v>16500000</v>
      </c>
      <c r="F4" s="10">
        <f t="shared" si="4"/>
        <v>25385</v>
      </c>
      <c r="G4" s="10">
        <f t="shared" si="5"/>
        <v>21154</v>
      </c>
      <c r="H4" s="10">
        <f t="shared" si="6"/>
        <v>17628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650</v>
      </c>
      <c r="R4" s="2">
        <v>16500000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640</v>
      </c>
      <c r="C5" s="4">
        <f t="shared" si="9"/>
        <v>768</v>
      </c>
      <c r="D5" s="4">
        <f t="shared" si="2"/>
        <v>921.59999999999991</v>
      </c>
      <c r="E5" s="16">
        <f t="shared" si="3"/>
        <v>17500000</v>
      </c>
      <c r="F5" s="15">
        <f t="shared" si="4"/>
        <v>27344</v>
      </c>
      <c r="G5" s="10">
        <f t="shared" si="5"/>
        <v>22786</v>
      </c>
      <c r="H5" s="10">
        <f t="shared" si="6"/>
        <v>18989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640</v>
      </c>
      <c r="R5" s="2">
        <v>17500000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650</v>
      </c>
      <c r="C6" s="4">
        <f t="shared" si="9"/>
        <v>780</v>
      </c>
      <c r="D6" s="4">
        <f t="shared" si="2"/>
        <v>936</v>
      </c>
      <c r="E6" s="16">
        <f t="shared" si="3"/>
        <v>16000000</v>
      </c>
      <c r="F6" s="10">
        <f t="shared" si="4"/>
        <v>24615</v>
      </c>
      <c r="G6" s="10">
        <f t="shared" si="5"/>
        <v>20513</v>
      </c>
      <c r="H6" s="10">
        <f t="shared" si="6"/>
        <v>17094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650</v>
      </c>
      <c r="R6" s="2">
        <v>16000000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818</v>
      </c>
      <c r="C7" s="4">
        <f t="shared" si="9"/>
        <v>981.59999999999991</v>
      </c>
      <c r="D7" s="4">
        <f t="shared" si="2"/>
        <v>1177.9199999999998</v>
      </c>
      <c r="E7" s="16">
        <f t="shared" si="3"/>
        <v>19900000</v>
      </c>
      <c r="F7" s="15">
        <f t="shared" si="4"/>
        <v>24328</v>
      </c>
      <c r="G7" s="10">
        <f t="shared" si="5"/>
        <v>20273</v>
      </c>
      <c r="H7" s="10">
        <f t="shared" si="6"/>
        <v>16894</v>
      </c>
      <c r="I7" s="10" t="e">
        <f>#REF!</f>
        <v>#REF!</v>
      </c>
      <c r="J7" s="4" t="str">
        <f t="shared" si="7"/>
        <v>15.09.24</v>
      </c>
      <c r="O7">
        <v>0</v>
      </c>
      <c r="P7">
        <f t="shared" si="8"/>
        <v>0</v>
      </c>
      <c r="Q7">
        <v>818</v>
      </c>
      <c r="R7" s="2">
        <v>19900000</v>
      </c>
      <c r="S7" s="8" t="s">
        <v>26</v>
      </c>
      <c r="T7" s="8"/>
    </row>
    <row r="8" spans="1:20" x14ac:dyDescent="0.25">
      <c r="A8" s="4">
        <f t="shared" si="0"/>
        <v>0</v>
      </c>
      <c r="B8" s="4">
        <f t="shared" si="1"/>
        <v>938.4</v>
      </c>
      <c r="C8" s="4">
        <f t="shared" si="9"/>
        <v>1126.08</v>
      </c>
      <c r="D8" s="4">
        <f t="shared" si="2"/>
        <v>1351.2959999999998</v>
      </c>
      <c r="E8" s="16">
        <f t="shared" si="3"/>
        <v>33500000</v>
      </c>
      <c r="F8" s="10">
        <f t="shared" si="4"/>
        <v>35699</v>
      </c>
      <c r="G8" s="10">
        <f t="shared" si="5"/>
        <v>29749</v>
      </c>
      <c r="H8" s="10">
        <f t="shared" si="6"/>
        <v>24791</v>
      </c>
      <c r="I8" s="10" t="e">
        <f>#REF!</f>
        <v>#REF!</v>
      </c>
      <c r="J8" s="4" t="str">
        <f t="shared" si="7"/>
        <v>11.12.23</v>
      </c>
      <c r="O8">
        <v>0</v>
      </c>
      <c r="P8">
        <f t="shared" si="8"/>
        <v>0</v>
      </c>
      <c r="Q8">
        <f>800+T8</f>
        <v>938.4</v>
      </c>
      <c r="R8" s="2">
        <v>33500000</v>
      </c>
      <c r="S8" s="8" t="s">
        <v>27</v>
      </c>
      <c r="T8" s="8">
        <f>346*40%</f>
        <v>138.4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2:Q11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ref="P2:P12" si="11">O12/1.2</f>
        <v>0</v>
      </c>
      <c r="Q12">
        <f t="shared" ref="Q12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16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16">
        <f t="shared" si="16"/>
        <v>0</v>
      </c>
      <c r="F15" s="10" t="e">
        <f t="shared" si="17"/>
        <v>#DIV/0!</v>
      </c>
      <c r="G15" s="10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572</v>
      </c>
    </row>
    <row r="19" spans="7:24" x14ac:dyDescent="0.25">
      <c r="G19" t="s">
        <v>15</v>
      </c>
      <c r="H19">
        <v>772</v>
      </c>
      <c r="I19">
        <f>71.75*10.764</f>
        <v>772.31700000000001</v>
      </c>
      <c r="J19">
        <f>I19/H18</f>
        <v>1.3502045454545455</v>
      </c>
      <c r="O19" t="s">
        <v>23</v>
      </c>
      <c r="P19">
        <v>610</v>
      </c>
    </row>
    <row r="20" spans="7:24" x14ac:dyDescent="0.25">
      <c r="G20" t="s">
        <v>16</v>
      </c>
      <c r="H20">
        <v>26000</v>
      </c>
    </row>
    <row r="21" spans="7:24" x14ac:dyDescent="0.25">
      <c r="G21" t="s">
        <v>24</v>
      </c>
      <c r="H21">
        <f>H20*H18</f>
        <v>14872000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13900000</v>
      </c>
      <c r="I26">
        <f>H26/H18</f>
        <v>24300.6993006993</v>
      </c>
      <c r="J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417000</v>
      </c>
      <c r="J27" t="s">
        <v>25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f>H28+H27+H26</f>
        <v>14347000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H29/H18</f>
        <v>25082.167832167834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L31" sqref="L31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2024-11-26T04:08:11Z</dcterms:modified>
</cp:coreProperties>
</file>