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"/>
    </mc:Choice>
  </mc:AlternateContent>
  <xr:revisionPtr revIDLastSave="0" documentId="13_ncr:1_{6A045F30-A2B7-4892-B348-ABF954DC5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VCIPL" sheetId="4" r:id="rId1"/>
  </sheets>
  <definedNames>
    <definedName name="_xlnm.Print_Area" localSheetId="0">'Valuation VCIPL'!$A$1:$O$30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C4" i="4"/>
  <c r="D4" i="4"/>
  <c r="B24" i="4"/>
  <c r="B10" i="4" l="1"/>
  <c r="B4" i="4" l="1"/>
  <c r="B19" i="4"/>
  <c r="N9" i="4"/>
  <c r="N10" i="4" l="1"/>
  <c r="G9" i="4"/>
  <c r="I9" i="4" s="1"/>
  <c r="J9" i="4" s="1"/>
  <c r="K9" i="4" s="1"/>
  <c r="M9" i="4" s="1"/>
  <c r="B22" i="4"/>
  <c r="M10" i="4" l="1"/>
  <c r="B25" i="4"/>
  <c r="L9" i="4"/>
  <c r="H9" i="4"/>
  <c r="B29" i="4" l="1"/>
  <c r="B30" i="4" l="1"/>
  <c r="L10" i="4"/>
  <c r="B23" i="4" l="1"/>
  <c r="B26" i="4" s="1"/>
  <c r="B28" i="4" l="1"/>
  <c r="B27" i="4"/>
</calcChain>
</file>

<file path=xl/sharedStrings.xml><?xml version="1.0" encoding="utf-8"?>
<sst xmlns="http://schemas.openxmlformats.org/spreadsheetml/2006/main" count="48" uniqueCount="38">
  <si>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</si>
  <si>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</si>
  <si>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</si>
  <si>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</si>
  <si>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</si>
  <si>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</si>
  <si>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</si>
  <si>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</si>
  <si>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</si>
  <si>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</si>
  <si>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</si>
  <si>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</si>
  <si>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</si>
  <si>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</si>
  <si>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</si>
  <si>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</si>
  <si>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</si>
  <si>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</si>
  <si>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</si>
  <si>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</si>
  <si>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</si>
  <si>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</si>
  <si>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</si>
  <si>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</si>
  <si>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</si>
  <si>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</si>
  <si>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</si>
  <si>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</si>
  <si>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</si>
  <si>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</si>
  <si>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</si>
  <si>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After Completion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</si>
  <si>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Calibri"/>
        <family val="2"/>
      </rPr>
      <t>)</t>
    </r>
  </si>
  <si>
    <t>Year of Const.</t>
  </si>
  <si>
    <t>Sq. M.</t>
  </si>
  <si>
    <t>Sq. Ft.</t>
  </si>
  <si>
    <t>Jantri Rate of 2024</t>
  </si>
  <si>
    <t>G + 2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</si>
</sst>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Calibri"/>
      <family val="2"/>
    </font>
    <font>
      <b/>
      <sz val="10"/>
      <name val="Rupee Foradian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 shrinkToFit="1"/>
    </xf>
    <xf numFmtId="43" fontId="2" fillId="0" borderId="1" xfId="1" applyFont="1" applyBorder="1" applyAlignment="1">
      <alignment horizontal="center" vertical="top" wrapText="1" shrinkToFit="1"/>
    </xf>
    <xf numFmtId="0" fontId="1" fillId="0" borderId="0" xfId="0" applyFont="1" applyAlignment="1">
      <alignment wrapText="1"/>
    </xf>
    <xf numFmtId="43" fontId="5" fillId="0" borderId="0" xfId="1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43" fontId="7" fillId="0" borderId="1" xfId="1" applyFont="1" applyBorder="1" applyAlignment="1">
      <alignment vertical="top"/>
    </xf>
    <xf numFmtId="43" fontId="7" fillId="0" borderId="0" xfId="1" applyFont="1"/>
    <xf numFmtId="43" fontId="5" fillId="0" borderId="0" xfId="0" applyNumberFormat="1" applyFont="1"/>
    <xf numFmtId="0" fontId="7" fillId="0" borderId="1" xfId="0" applyFont="1" applyBorder="1" applyAlignment="1">
      <alignment horizontal="center" wrapText="1"/>
    </xf>
    <xf numFmtId="43" fontId="7" fillId="0" borderId="1" xfId="1" applyFont="1" applyBorder="1"/>
    <xf numFmtId="43" fontId="6" fillId="0" borderId="0" xfId="0" applyNumberFormat="1" applyFont="1"/>
    <xf numFmtId="0" fontId="7" fillId="0" borderId="0" xfId="0" applyFont="1" applyAlignment="1">
      <alignment horizontal="center" wrapText="1"/>
    </xf>
    <xf numFmtId="43" fontId="7" fillId="0" borderId="0" xfId="1" applyFont="1" applyBorder="1"/>
    <xf numFmtId="4" fontId="7" fillId="0" borderId="0" xfId="0" applyNumberFormat="1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 shrinkToFit="1"/>
    </xf>
    <xf numFmtId="43" fontId="7" fillId="0" borderId="1" xfId="1" applyFont="1" applyBorder="1" applyAlignment="1">
      <alignment vertical="center" wrapText="1"/>
    </xf>
    <xf numFmtId="0" fontId="7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/>
    <xf numFmtId="0" fontId="1" fillId="0" borderId="1" xfId="1" applyNumberFormat="1" applyFont="1" applyBorder="1" applyAlignment="1">
      <alignment horizontal="right" vertical="center"/>
    </xf>
    <xf numFmtId="43" fontId="10" fillId="0" borderId="1" xfId="1" applyFont="1" applyBorder="1" applyAlignment="1">
      <alignment horizontal="right" vertical="center"/>
    </xf>
    <xf numFmtId="43" fontId="2" fillId="0" borderId="1" xfId="1" applyFont="1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1" fillId="0" borderId="3" xfId="0" applyFont="1" applyBorder="1" applyAlignment="1">
      <alignment horizontal="left" vertical="top"/>
    </xf>
    <xf numFmtId="43" fontId="1" fillId="0" borderId="3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43" fontId="1" fillId="0" borderId="4" xfId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43" fontId="6" fillId="0" borderId="0" xfId="1" applyFont="1"/>
    <xf numFmtId="0" fontId="10" fillId="0" borderId="0" xfId="0" applyFont="1"/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wrapText="1"/>
    </xf>
    <xf numFmtId="43" fontId="1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4" fontId="6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0" fontId="2" fillId="0" borderId="1" xfId="0" applyFont="1" applyBorder="1" applyAlignment="1">
      <alignment wrapText="1"/>
    </xf>
    <xf numFmtId="43" fontId="2" fillId="0" borderId="1" xfId="1" applyFont="1" applyBorder="1"/>
    <xf numFmtId="2" fontId="6" fillId="0" borderId="0" xfId="0" applyNumberFormat="1" applyFont="1"/>
    <xf numFmtId="0" fontId="5" fillId="0" borderId="0" xfId="0" applyFont="1" applyAlignment="1">
      <alignment horizontal="right" vertical="top" wrapText="1"/>
    </xf>
    <xf numFmtId="43" fontId="5" fillId="0" borderId="0" xfId="1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A1:N166"/>
  <sheetViews>
    <sheetView tabSelected="1" zoomScale="115" zoomScaleNormal="11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K18" sqref="K18"/>
    </sheetView>
  </sheetViews>
  <sheetFormatPr defaultColWidth="12.5703125" defaultRowHeight="12.75" x14ac:dyDescent="0.2"/>
  <cols>
    <col min="1" max="1" width="12.42578125" style="34" customWidth="1"/>
    <col min="2" max="2" width="14.7109375" style="59" bestFit="1" customWidth="1"/>
    <col min="3" max="3" width="13.85546875" style="8" customWidth="1"/>
    <col min="4" max="4" width="13.7109375" style="8" bestFit="1" customWidth="1"/>
    <col min="5" max="5" width="10" style="8" bestFit="1" customWidth="1"/>
    <col min="6" max="6" width="10.7109375" style="9" bestFit="1" customWidth="1"/>
    <col min="7" max="7" width="7" style="9" bestFit="1" customWidth="1"/>
    <col min="8" max="8" width="12.28515625" style="9" bestFit="1" customWidth="1"/>
    <col min="9" max="9" width="13.7109375" style="9" bestFit="1" customWidth="1"/>
    <col min="10" max="10" width="6.85546875" style="8" bestFit="1" customWidth="1"/>
    <col min="11" max="11" width="13.7109375" style="9" bestFit="1" customWidth="1"/>
    <col min="12" max="12" width="10.5703125" style="8" bestFit="1" customWidth="1"/>
    <col min="13" max="13" width="14.140625" style="9" bestFit="1" customWidth="1"/>
    <col min="14" max="14" width="14.7109375" style="9" bestFit="1" customWidth="1"/>
    <col min="15" max="16384" width="12.5703125" style="8"/>
  </cols>
  <sheetData>
    <row r="1" spans="1:14" x14ac:dyDescent="0.2">
      <c r="A1" s="6" t="s">
        <v>11</v>
      </c>
      <c r="B1" s="7" t="s">
        <v>35</v>
      </c>
      <c r="C1" s="7" t="s">
        <v>34</v>
      </c>
    </row>
    <row r="2" spans="1:14" x14ac:dyDescent="0.2">
      <c r="A2" s="10" t="s">
        <v>9</v>
      </c>
      <c r="B2" s="11">
        <f>ROUND(C2*10.764,0)</f>
        <v>1550</v>
      </c>
      <c r="C2" s="11">
        <v>144</v>
      </c>
      <c r="D2" s="12" t="s">
        <v>36</v>
      </c>
      <c r="F2" s="8"/>
      <c r="G2" s="8"/>
      <c r="H2" s="8"/>
      <c r="J2" s="9"/>
      <c r="L2" s="9"/>
      <c r="M2" s="8"/>
      <c r="N2" s="8"/>
    </row>
    <row r="3" spans="1:14" x14ac:dyDescent="0.2">
      <c r="A3" s="13" t="s">
        <v>4</v>
      </c>
      <c r="B3" s="14">
        <v>3000</v>
      </c>
      <c r="C3" s="14">
        <v>0</v>
      </c>
      <c r="D3" s="11">
        <v>5100</v>
      </c>
      <c r="E3" s="15"/>
      <c r="F3" s="16"/>
      <c r="G3" s="8"/>
      <c r="J3" s="9"/>
      <c r="L3" s="9"/>
      <c r="M3" s="8"/>
      <c r="N3" s="8"/>
    </row>
    <row r="4" spans="1:14" x14ac:dyDescent="0.2">
      <c r="A4" s="17" t="s">
        <v>16</v>
      </c>
      <c r="B4" s="18">
        <f>ROUND((B2*B3),0)</f>
        <v>4650000</v>
      </c>
      <c r="C4" s="18">
        <f>ROUND((C2*C3),0)</f>
        <v>0</v>
      </c>
      <c r="D4" s="11">
        <f>D3*C2</f>
        <v>734400</v>
      </c>
      <c r="E4" s="15"/>
      <c r="F4" s="19"/>
      <c r="G4" s="8"/>
      <c r="J4" s="9"/>
      <c r="L4" s="9"/>
      <c r="M4" s="8"/>
      <c r="N4" s="8"/>
    </row>
    <row r="5" spans="1:14" x14ac:dyDescent="0.2">
      <c r="A5" s="20"/>
      <c r="B5" s="21"/>
      <c r="C5" s="22"/>
      <c r="E5" s="15"/>
      <c r="F5" s="19"/>
      <c r="G5" s="8"/>
      <c r="J5" s="9"/>
      <c r="L5" s="9"/>
      <c r="M5" s="8"/>
      <c r="N5" s="8"/>
    </row>
    <row r="6" spans="1:14" ht="25.5" x14ac:dyDescent="0.2">
      <c r="A6" s="6" t="s">
        <v>12</v>
      </c>
      <c r="B6" s="7"/>
      <c r="D6" s="23"/>
    </row>
    <row r="7" spans="1:14" s="1" customFormat="1" ht="51" x14ac:dyDescent="0.2">
      <c r="A7" s="65" t="s">
        <v>17</v>
      </c>
      <c r="B7" s="66" t="s">
        <v>30</v>
      </c>
      <c r="C7" s="65" t="s">
        <v>33</v>
      </c>
      <c r="D7" s="65" t="s">
        <v>0</v>
      </c>
      <c r="E7" s="65" t="s">
        <v>1</v>
      </c>
      <c r="F7" s="65" t="s">
        <v>18</v>
      </c>
      <c r="G7" s="65" t="s">
        <v>19</v>
      </c>
      <c r="H7" s="65" t="s">
        <v>20</v>
      </c>
      <c r="I7" s="65" t="s">
        <v>2</v>
      </c>
      <c r="J7" s="65" t="s">
        <v>3</v>
      </c>
      <c r="K7" s="65" t="s">
        <v>14</v>
      </c>
      <c r="L7" s="65" t="s">
        <v>21</v>
      </c>
      <c r="M7" s="65" t="s">
        <v>15</v>
      </c>
      <c r="N7" s="65" t="s">
        <v>22</v>
      </c>
    </row>
    <row r="8" spans="1:14" s="2" customFormat="1" x14ac:dyDescent="0.2">
      <c r="A8" s="24"/>
      <c r="B8" s="5" t="s">
        <v>29</v>
      </c>
      <c r="C8" s="4"/>
      <c r="D8" s="4"/>
      <c r="E8" s="4"/>
      <c r="F8" s="25" t="s">
        <v>32</v>
      </c>
      <c r="G8" s="4"/>
      <c r="H8" s="4"/>
      <c r="I8" s="25"/>
      <c r="J8" s="25"/>
      <c r="K8" s="25" t="s">
        <v>32</v>
      </c>
      <c r="L8" s="25" t="s">
        <v>32</v>
      </c>
      <c r="M8" s="25" t="s">
        <v>32</v>
      </c>
      <c r="N8" s="25" t="s">
        <v>32</v>
      </c>
    </row>
    <row r="9" spans="1:14" s="2" customFormat="1" x14ac:dyDescent="0.2">
      <c r="A9" s="49" t="s">
        <v>37</v>
      </c>
      <c r="B9" s="67">
        <v>218.21</v>
      </c>
      <c r="C9" s="27">
        <v>2024</v>
      </c>
      <c r="D9" s="27">
        <v>2024</v>
      </c>
      <c r="E9" s="26">
        <v>60</v>
      </c>
      <c r="F9" s="26">
        <v>25000</v>
      </c>
      <c r="G9" s="26">
        <f t="shared" ref="G9" si="0">D9-C9</f>
        <v>0</v>
      </c>
      <c r="H9" s="26">
        <f t="shared" ref="H9" si="1">E9-G9</f>
        <v>60</v>
      </c>
      <c r="I9" s="26">
        <f t="shared" ref="I9" si="2">IF(G9&gt;=5,90*G9/E9,0)</f>
        <v>0</v>
      </c>
      <c r="J9" s="26">
        <f t="shared" ref="J9" si="3">F9/100*I9</f>
        <v>0</v>
      </c>
      <c r="K9" s="26">
        <f t="shared" ref="K9" si="4">ROUND((F9-J9),0)</f>
        <v>25000</v>
      </c>
      <c r="L9" s="26">
        <f t="shared" ref="L9" si="5">N9-M9</f>
        <v>0</v>
      </c>
      <c r="M9" s="26">
        <f>ROUND(K9*B9,0)</f>
        <v>5455250</v>
      </c>
      <c r="N9" s="26">
        <f>ROUND(F9*B9,0)</f>
        <v>5455250</v>
      </c>
    </row>
    <row r="10" spans="1:14" s="33" customFormat="1" x14ac:dyDescent="0.2">
      <c r="A10" s="28" t="s">
        <v>23</v>
      </c>
      <c r="B10" s="29">
        <f>SUM(B9:B9)</f>
        <v>218.21</v>
      </c>
      <c r="C10" s="30"/>
      <c r="D10" s="30"/>
      <c r="E10" s="31"/>
      <c r="F10" s="26"/>
      <c r="G10" s="32"/>
      <c r="H10" s="32"/>
      <c r="I10" s="32"/>
      <c r="J10" s="32"/>
      <c r="K10" s="32"/>
      <c r="L10" s="29">
        <f>SUM(L9:L9)</f>
        <v>0</v>
      </c>
      <c r="M10" s="29">
        <f>SUM(M9:M9)</f>
        <v>5455250</v>
      </c>
      <c r="N10" s="29">
        <f>SUM(N9:N9)</f>
        <v>5455250</v>
      </c>
    </row>
    <row r="11" spans="1:14" x14ac:dyDescent="0.2">
      <c r="B11" s="35"/>
      <c r="C11" s="36"/>
      <c r="D11" s="36"/>
      <c r="E11" s="36"/>
      <c r="F11" s="26"/>
      <c r="G11" s="37"/>
      <c r="H11" s="37"/>
      <c r="I11" s="37"/>
      <c r="J11" s="36"/>
      <c r="K11" s="38"/>
      <c r="L11" s="39"/>
      <c r="M11" s="37"/>
      <c r="N11" s="40"/>
    </row>
    <row r="12" spans="1:14" x14ac:dyDescent="0.2">
      <c r="A12" s="41" t="s">
        <v>24</v>
      </c>
      <c r="B12" s="42"/>
      <c r="C12" s="36"/>
      <c r="D12" s="36"/>
      <c r="F12" s="40"/>
      <c r="G12" s="40"/>
      <c r="H12" s="8"/>
      <c r="I12" s="8"/>
      <c r="K12" s="8"/>
      <c r="M12" s="8"/>
      <c r="N12" s="8"/>
    </row>
    <row r="13" spans="1:14" x14ac:dyDescent="0.2">
      <c r="A13" s="10" t="s">
        <v>25</v>
      </c>
      <c r="B13" s="18">
        <v>0</v>
      </c>
      <c r="C13" s="36"/>
      <c r="D13" s="36"/>
      <c r="F13" s="40"/>
      <c r="G13" s="40"/>
      <c r="H13" s="8"/>
      <c r="I13" s="8"/>
      <c r="K13" s="8"/>
      <c r="M13" s="8"/>
      <c r="N13" s="8"/>
    </row>
    <row r="14" spans="1:14" x14ac:dyDescent="0.2">
      <c r="A14" s="13" t="s">
        <v>4</v>
      </c>
      <c r="B14" s="14">
        <v>0</v>
      </c>
      <c r="C14" s="36"/>
      <c r="D14" s="36"/>
      <c r="F14" s="40"/>
      <c r="G14" s="40"/>
      <c r="H14" s="8"/>
      <c r="I14" s="8"/>
      <c r="K14" s="8"/>
      <c r="M14" s="8"/>
      <c r="N14" s="8"/>
    </row>
    <row r="15" spans="1:14" x14ac:dyDescent="0.2">
      <c r="A15" s="13" t="s">
        <v>5</v>
      </c>
      <c r="B15" s="18">
        <v>1500000</v>
      </c>
      <c r="C15" s="36"/>
      <c r="D15" s="36"/>
      <c r="F15" s="40"/>
      <c r="G15" s="40"/>
      <c r="H15" s="8"/>
      <c r="I15" s="8"/>
      <c r="K15" s="8"/>
      <c r="M15" s="8"/>
      <c r="N15" s="8"/>
    </row>
    <row r="16" spans="1:14" ht="16.5" customHeight="1" x14ac:dyDescent="0.2">
      <c r="A16" s="43" t="s">
        <v>13</v>
      </c>
      <c r="B16" s="44"/>
      <c r="C16" s="36"/>
      <c r="D16" s="37"/>
      <c r="F16" s="37"/>
      <c r="G16" s="8"/>
      <c r="H16" s="8"/>
      <c r="I16" s="8"/>
      <c r="K16" s="8"/>
      <c r="M16" s="8"/>
      <c r="N16" s="8"/>
    </row>
    <row r="17" spans="1:14" x14ac:dyDescent="0.2">
      <c r="A17" s="10" t="s">
        <v>9</v>
      </c>
      <c r="B17" s="18">
        <v>0</v>
      </c>
      <c r="C17" s="3"/>
      <c r="D17" s="9"/>
      <c r="G17" s="8"/>
      <c r="H17" s="8"/>
      <c r="I17" s="8"/>
      <c r="K17" s="8"/>
      <c r="M17" s="8"/>
      <c r="N17" s="8"/>
    </row>
    <row r="18" spans="1:14" x14ac:dyDescent="0.2">
      <c r="A18" s="13" t="s">
        <v>4</v>
      </c>
      <c r="B18" s="14">
        <v>0</v>
      </c>
      <c r="C18" s="23"/>
      <c r="D18" s="9"/>
      <c r="G18" s="8"/>
      <c r="H18" s="8"/>
      <c r="I18" s="8"/>
      <c r="K18" s="8"/>
      <c r="M18" s="8"/>
      <c r="N18" s="8"/>
    </row>
    <row r="19" spans="1:14" x14ac:dyDescent="0.2">
      <c r="A19" s="13" t="s">
        <v>5</v>
      </c>
      <c r="B19" s="18">
        <f>ROUND((B17*B18),0)</f>
        <v>0</v>
      </c>
      <c r="C19" s="45"/>
      <c r="D19" s="9"/>
      <c r="G19" s="8"/>
      <c r="H19" s="8"/>
      <c r="I19" s="8"/>
      <c r="K19" s="8"/>
      <c r="M19" s="8"/>
      <c r="N19" s="8"/>
    </row>
    <row r="20" spans="1:14" x14ac:dyDescent="0.2">
      <c r="B20" s="46"/>
      <c r="C20" s="45"/>
      <c r="E20" s="47"/>
      <c r="G20" s="48"/>
      <c r="H20" s="48"/>
      <c r="I20" s="8"/>
      <c r="J20" s="9"/>
      <c r="K20" s="47"/>
      <c r="L20" s="9"/>
      <c r="N20" s="8"/>
    </row>
    <row r="21" spans="1:14" x14ac:dyDescent="0.2">
      <c r="A21" s="49"/>
      <c r="B21" s="50" t="s">
        <v>31</v>
      </c>
      <c r="C21" s="47"/>
      <c r="D21" s="9"/>
      <c r="E21" s="48"/>
      <c r="F21" s="48"/>
      <c r="G21" s="8"/>
      <c r="I21" s="47"/>
      <c r="J21" s="9"/>
      <c r="L21" s="9"/>
      <c r="M21" s="8"/>
      <c r="N21" s="8"/>
    </row>
    <row r="22" spans="1:14" x14ac:dyDescent="0.2">
      <c r="A22" s="51" t="s">
        <v>11</v>
      </c>
      <c r="B22" s="18">
        <f>B4</f>
        <v>4650000</v>
      </c>
      <c r="C22" s="52"/>
      <c r="D22" s="52"/>
      <c r="E22" s="53"/>
      <c r="F22" s="53"/>
      <c r="G22" s="8"/>
      <c r="I22" s="54"/>
      <c r="J22" s="9"/>
      <c r="L22" s="9"/>
      <c r="M22" s="8"/>
      <c r="N22" s="8"/>
    </row>
    <row r="23" spans="1:14" x14ac:dyDescent="0.2">
      <c r="A23" s="51" t="s">
        <v>12</v>
      </c>
      <c r="B23" s="18">
        <f>M10</f>
        <v>5455250</v>
      </c>
      <c r="C23" s="52"/>
      <c r="D23" s="52"/>
      <c r="E23" s="53"/>
      <c r="F23" s="53"/>
      <c r="G23" s="8"/>
      <c r="I23" s="53"/>
      <c r="J23" s="9"/>
      <c r="L23" s="9"/>
      <c r="M23" s="8"/>
      <c r="N23" s="8"/>
    </row>
    <row r="24" spans="1:14" ht="38.25" x14ac:dyDescent="0.2">
      <c r="A24" s="51" t="s">
        <v>26</v>
      </c>
      <c r="B24" s="18">
        <f>B15</f>
        <v>1500000</v>
      </c>
      <c r="C24" s="52"/>
      <c r="D24" s="52"/>
      <c r="E24" s="53"/>
      <c r="F24" s="53"/>
      <c r="G24" s="8"/>
      <c r="I24" s="53"/>
      <c r="J24" s="9"/>
      <c r="L24" s="9"/>
      <c r="M24" s="8"/>
      <c r="N24" s="8"/>
    </row>
    <row r="25" spans="1:14" ht="25.5" x14ac:dyDescent="0.2">
      <c r="A25" s="51" t="s">
        <v>10</v>
      </c>
      <c r="B25" s="18">
        <f>B19</f>
        <v>0</v>
      </c>
      <c r="C25" s="52"/>
      <c r="D25" s="52"/>
      <c r="E25" s="53"/>
      <c r="F25" s="53"/>
      <c r="G25" s="8"/>
      <c r="I25" s="53"/>
      <c r="J25" s="9"/>
      <c r="L25" s="9"/>
      <c r="M25" s="8"/>
      <c r="N25" s="8"/>
    </row>
    <row r="26" spans="1:14" x14ac:dyDescent="0.2">
      <c r="A26" s="55" t="s">
        <v>6</v>
      </c>
      <c r="B26" s="56">
        <f>B22+B23+B24+B25</f>
        <v>11605250</v>
      </c>
      <c r="C26" s="54"/>
      <c r="D26" s="9"/>
      <c r="E26" s="9"/>
      <c r="G26" s="8"/>
      <c r="I26" s="8"/>
      <c r="J26" s="9"/>
      <c r="L26" s="9"/>
      <c r="M26" s="8"/>
      <c r="N26" s="8"/>
    </row>
    <row r="27" spans="1:14" ht="25.5" x14ac:dyDescent="0.2">
      <c r="A27" s="55" t="s">
        <v>7</v>
      </c>
      <c r="B27" s="56">
        <f>ROUND(B26*0.9,0)</f>
        <v>10444725</v>
      </c>
      <c r="C27" s="54"/>
      <c r="D27" s="19"/>
      <c r="E27" s="57"/>
      <c r="F27" s="57"/>
      <c r="G27" s="8"/>
      <c r="I27" s="8"/>
      <c r="J27" s="9"/>
      <c r="L27" s="9"/>
      <c r="M27" s="8"/>
      <c r="N27" s="8"/>
    </row>
    <row r="28" spans="1:14" x14ac:dyDescent="0.2">
      <c r="A28" s="55" t="s">
        <v>8</v>
      </c>
      <c r="B28" s="56">
        <f>MROUND(B26*80%,1)</f>
        <v>9284200</v>
      </c>
      <c r="C28" s="54"/>
      <c r="D28" s="19"/>
      <c r="E28" s="57"/>
      <c r="F28" s="57"/>
      <c r="G28" s="8"/>
      <c r="I28" s="8"/>
      <c r="J28" s="9"/>
      <c r="L28" s="9"/>
      <c r="M28" s="8"/>
      <c r="N28" s="8"/>
    </row>
    <row r="29" spans="1:14" ht="25.5" x14ac:dyDescent="0.2">
      <c r="A29" s="55" t="s">
        <v>27</v>
      </c>
      <c r="B29" s="56">
        <f>N10</f>
        <v>5455250</v>
      </c>
      <c r="C29" s="9"/>
      <c r="D29" s="9"/>
      <c r="E29" s="9"/>
      <c r="G29" s="8"/>
      <c r="I29" s="8"/>
      <c r="J29" s="9"/>
      <c r="L29" s="58"/>
      <c r="M29" s="8"/>
      <c r="N29" s="8"/>
    </row>
    <row r="30" spans="1:14" x14ac:dyDescent="0.2">
      <c r="A30" s="51" t="s">
        <v>28</v>
      </c>
      <c r="B30" s="56">
        <f>C4+M10</f>
        <v>5455250</v>
      </c>
      <c r="C30" s="7"/>
      <c r="D30" s="9"/>
      <c r="E30" s="9"/>
      <c r="H30" s="8"/>
      <c r="L30" s="9"/>
      <c r="M30" s="58"/>
      <c r="N30" s="8"/>
    </row>
    <row r="31" spans="1:14" x14ac:dyDescent="0.2">
      <c r="A31" s="8"/>
    </row>
    <row r="32" spans="1:14" x14ac:dyDescent="0.2">
      <c r="A32" s="8"/>
      <c r="L32" s="60"/>
    </row>
    <row r="33" spans="1:12" x14ac:dyDescent="0.2">
      <c r="A33" s="8"/>
      <c r="L33" s="60"/>
    </row>
    <row r="34" spans="1:12" x14ac:dyDescent="0.2">
      <c r="A34" s="8"/>
      <c r="L34" s="60"/>
    </row>
    <row r="35" spans="1:12" x14ac:dyDescent="0.2">
      <c r="A35" s="8"/>
      <c r="L35" s="60"/>
    </row>
    <row r="36" spans="1:12" x14ac:dyDescent="0.2">
      <c r="A36" s="8"/>
      <c r="L36" s="60"/>
    </row>
    <row r="37" spans="1:12" x14ac:dyDescent="0.2">
      <c r="A37" s="8"/>
      <c r="L37" s="60"/>
    </row>
    <row r="38" spans="1:12" x14ac:dyDescent="0.2">
      <c r="A38" s="8"/>
      <c r="L38" s="60"/>
    </row>
    <row r="39" spans="1:12" x14ac:dyDescent="0.2">
      <c r="A39" s="8"/>
    </row>
    <row r="40" spans="1:12" x14ac:dyDescent="0.2">
      <c r="A40" s="8"/>
    </row>
    <row r="41" spans="1:12" x14ac:dyDescent="0.2">
      <c r="A41" s="8"/>
      <c r="B41" s="7"/>
    </row>
    <row r="42" spans="1:12" x14ac:dyDescent="0.2">
      <c r="A42" s="8"/>
      <c r="B42" s="7"/>
    </row>
    <row r="43" spans="1:12" x14ac:dyDescent="0.2">
      <c r="A43" s="8"/>
      <c r="B43" s="7"/>
    </row>
    <row r="44" spans="1:12" x14ac:dyDescent="0.2">
      <c r="A44" s="8"/>
      <c r="B44" s="7"/>
    </row>
    <row r="45" spans="1:12" x14ac:dyDescent="0.2">
      <c r="A45" s="8"/>
      <c r="B45" s="7"/>
    </row>
    <row r="46" spans="1:12" x14ac:dyDescent="0.2">
      <c r="A46" s="8"/>
      <c r="B46" s="7"/>
    </row>
    <row r="47" spans="1:12" x14ac:dyDescent="0.2">
      <c r="A47" s="8"/>
      <c r="B47" s="7"/>
    </row>
    <row r="48" spans="1:12" x14ac:dyDescent="0.2">
      <c r="A48" s="8"/>
      <c r="B48" s="7"/>
    </row>
    <row r="49" spans="1:10" x14ac:dyDescent="0.2">
      <c r="A49" s="8"/>
      <c r="B49" s="7"/>
    </row>
    <row r="50" spans="1:10" x14ac:dyDescent="0.2">
      <c r="A50" s="8"/>
      <c r="B50" s="7"/>
      <c r="F50" s="61"/>
      <c r="G50" s="61"/>
      <c r="H50" s="61"/>
      <c r="I50" s="61"/>
      <c r="J50" s="6"/>
    </row>
    <row r="51" spans="1:10" x14ac:dyDescent="0.2">
      <c r="A51" s="8"/>
      <c r="B51" s="7"/>
      <c r="F51" s="58"/>
      <c r="G51" s="8"/>
      <c r="H51" s="58"/>
      <c r="I51" s="58"/>
    </row>
    <row r="52" spans="1:10" x14ac:dyDescent="0.2">
      <c r="A52" s="8"/>
      <c r="B52" s="7"/>
      <c r="F52" s="58"/>
      <c r="G52" s="58"/>
      <c r="H52" s="62"/>
      <c r="I52" s="62"/>
    </row>
    <row r="53" spans="1:10" x14ac:dyDescent="0.2">
      <c r="A53" s="8"/>
      <c r="B53" s="7"/>
      <c r="F53" s="58"/>
      <c r="G53" s="58"/>
      <c r="H53" s="58"/>
      <c r="I53" s="58"/>
    </row>
    <row r="54" spans="1:10" x14ac:dyDescent="0.2">
      <c r="A54" s="8"/>
      <c r="B54" s="7"/>
      <c r="F54" s="58"/>
      <c r="G54" s="63"/>
      <c r="H54" s="58"/>
      <c r="I54" s="58"/>
    </row>
    <row r="55" spans="1:10" x14ac:dyDescent="0.2">
      <c r="A55" s="8"/>
      <c r="B55" s="7"/>
      <c r="F55" s="58"/>
      <c r="G55" s="58"/>
      <c r="H55" s="58"/>
      <c r="I55" s="58"/>
    </row>
    <row r="56" spans="1:10" x14ac:dyDescent="0.2">
      <c r="A56" s="8"/>
      <c r="B56" s="7"/>
      <c r="F56" s="58"/>
      <c r="G56" s="58"/>
      <c r="H56" s="58"/>
      <c r="I56" s="58"/>
    </row>
    <row r="57" spans="1:10" x14ac:dyDescent="0.2">
      <c r="A57" s="8"/>
      <c r="B57" s="7"/>
      <c r="F57" s="58"/>
      <c r="G57" s="58"/>
      <c r="H57" s="58"/>
      <c r="I57" s="58"/>
    </row>
    <row r="58" spans="1:10" x14ac:dyDescent="0.2">
      <c r="A58" s="8"/>
      <c r="B58" s="7"/>
      <c r="F58" s="58"/>
      <c r="G58" s="58"/>
      <c r="H58" s="58"/>
      <c r="I58" s="58"/>
    </row>
    <row r="59" spans="1:10" x14ac:dyDescent="0.2">
      <c r="A59" s="8"/>
      <c r="B59" s="7"/>
      <c r="F59" s="58"/>
      <c r="G59" s="58"/>
      <c r="H59" s="58"/>
      <c r="I59" s="58"/>
    </row>
    <row r="60" spans="1:10" x14ac:dyDescent="0.2">
      <c r="A60" s="8"/>
      <c r="B60" s="7"/>
      <c r="F60" s="58"/>
      <c r="G60" s="58"/>
      <c r="H60" s="58"/>
      <c r="I60" s="58"/>
    </row>
    <row r="61" spans="1:10" x14ac:dyDescent="0.2">
      <c r="A61" s="8"/>
      <c r="B61" s="7"/>
    </row>
    <row r="62" spans="1:10" x14ac:dyDescent="0.2">
      <c r="A62" s="8"/>
      <c r="B62" s="7"/>
    </row>
    <row r="63" spans="1:10" x14ac:dyDescent="0.2">
      <c r="A63" s="8"/>
      <c r="B63" s="7"/>
    </row>
    <row r="64" spans="1:10" x14ac:dyDescent="0.2">
      <c r="A64" s="8"/>
      <c r="B64" s="7"/>
    </row>
    <row r="65" spans="1:6" x14ac:dyDescent="0.2">
      <c r="A65" s="8"/>
      <c r="B65" s="7"/>
    </row>
    <row r="66" spans="1:6" x14ac:dyDescent="0.2">
      <c r="A66" s="8"/>
      <c r="B66" s="7"/>
      <c r="F66" s="64"/>
    </row>
    <row r="67" spans="1:6" x14ac:dyDescent="0.2">
      <c r="A67" s="8"/>
      <c r="B67" s="7"/>
      <c r="F67" s="64"/>
    </row>
    <row r="68" spans="1:6" x14ac:dyDescent="0.2">
      <c r="A68" s="8"/>
      <c r="B68" s="7"/>
      <c r="F68" s="64"/>
    </row>
    <row r="69" spans="1:6" x14ac:dyDescent="0.2">
      <c r="A69" s="8"/>
      <c r="B69" s="7"/>
      <c r="F69" s="64"/>
    </row>
    <row r="70" spans="1:6" x14ac:dyDescent="0.2">
      <c r="A70" s="8"/>
      <c r="B70" s="7"/>
      <c r="F70" s="64"/>
    </row>
    <row r="71" spans="1:6" x14ac:dyDescent="0.2">
      <c r="A71" s="8"/>
      <c r="B71" s="7"/>
      <c r="F71" s="64"/>
    </row>
    <row r="72" spans="1:6" x14ac:dyDescent="0.2">
      <c r="A72" s="8"/>
      <c r="B72" s="7"/>
      <c r="F72" s="64"/>
    </row>
    <row r="73" spans="1:6" x14ac:dyDescent="0.2">
      <c r="A73" s="8"/>
      <c r="B73" s="7"/>
      <c r="F73" s="64"/>
    </row>
    <row r="74" spans="1:6" x14ac:dyDescent="0.2">
      <c r="A74" s="8"/>
      <c r="B74" s="7"/>
      <c r="F74" s="64"/>
    </row>
    <row r="75" spans="1:6" x14ac:dyDescent="0.2">
      <c r="A75" s="8"/>
      <c r="B75" s="7"/>
      <c r="F75" s="64"/>
    </row>
    <row r="76" spans="1:6" x14ac:dyDescent="0.2">
      <c r="A76" s="8"/>
      <c r="B76" s="7"/>
    </row>
    <row r="77" spans="1:6" x14ac:dyDescent="0.2">
      <c r="A77" s="8"/>
      <c r="B77" s="7"/>
    </row>
    <row r="78" spans="1:6" x14ac:dyDescent="0.2">
      <c r="A78" s="8"/>
      <c r="B78" s="7"/>
    </row>
    <row r="79" spans="1:6" x14ac:dyDescent="0.2">
      <c r="A79" s="8"/>
      <c r="B79" s="7"/>
    </row>
    <row r="80" spans="1:6" x14ac:dyDescent="0.2">
      <c r="A80" s="8"/>
      <c r="B80" s="7"/>
    </row>
    <row r="81" spans="1:2" x14ac:dyDescent="0.2">
      <c r="A81" s="8"/>
      <c r="B81" s="7"/>
    </row>
    <row r="82" spans="1:2" x14ac:dyDescent="0.2">
      <c r="A82" s="8"/>
      <c r="B82" s="7"/>
    </row>
    <row r="83" spans="1:2" x14ac:dyDescent="0.2">
      <c r="A83" s="8"/>
      <c r="B83" s="7"/>
    </row>
    <row r="84" spans="1:2" x14ac:dyDescent="0.2">
      <c r="A84" s="8"/>
      <c r="B84" s="7"/>
    </row>
    <row r="85" spans="1:2" x14ac:dyDescent="0.2">
      <c r="A85" s="8"/>
      <c r="B85" s="7"/>
    </row>
    <row r="86" spans="1:2" x14ac:dyDescent="0.2">
      <c r="A86" s="8"/>
      <c r="B86" s="7"/>
    </row>
    <row r="87" spans="1:2" x14ac:dyDescent="0.2">
      <c r="A87" s="8"/>
      <c r="B87" s="7"/>
    </row>
    <row r="88" spans="1:2" x14ac:dyDescent="0.2">
      <c r="A88" s="8"/>
      <c r="B88" s="7"/>
    </row>
    <row r="89" spans="1:2" x14ac:dyDescent="0.2">
      <c r="A89" s="8"/>
      <c r="B89" s="7"/>
    </row>
    <row r="90" spans="1:2" x14ac:dyDescent="0.2">
      <c r="A90" s="8"/>
      <c r="B90" s="7"/>
    </row>
    <row r="91" spans="1:2" x14ac:dyDescent="0.2">
      <c r="A91" s="8"/>
      <c r="B91" s="7"/>
    </row>
    <row r="92" spans="1:2" x14ac:dyDescent="0.2">
      <c r="A92" s="8"/>
      <c r="B92" s="7"/>
    </row>
    <row r="93" spans="1:2" x14ac:dyDescent="0.2">
      <c r="A93" s="8"/>
      <c r="B93" s="7"/>
    </row>
    <row r="94" spans="1:2" x14ac:dyDescent="0.2">
      <c r="A94" s="8"/>
      <c r="B94" s="7"/>
    </row>
    <row r="95" spans="1:2" x14ac:dyDescent="0.2">
      <c r="A95" s="8"/>
      <c r="B95" s="7"/>
    </row>
    <row r="96" spans="1:2" x14ac:dyDescent="0.2">
      <c r="A96" s="8"/>
      <c r="B96" s="7"/>
    </row>
    <row r="97" spans="1:2" x14ac:dyDescent="0.2">
      <c r="A97" s="8"/>
      <c r="B97" s="7"/>
    </row>
    <row r="98" spans="1:2" x14ac:dyDescent="0.2">
      <c r="A98" s="8"/>
      <c r="B98" s="7"/>
    </row>
    <row r="99" spans="1:2" x14ac:dyDescent="0.2">
      <c r="A99" s="8"/>
      <c r="B99" s="7"/>
    </row>
    <row r="100" spans="1:2" x14ac:dyDescent="0.2">
      <c r="A100" s="8"/>
      <c r="B100" s="7"/>
    </row>
    <row r="101" spans="1:2" x14ac:dyDescent="0.2">
      <c r="A101" s="8"/>
      <c r="B101" s="7"/>
    </row>
    <row r="102" spans="1:2" x14ac:dyDescent="0.2">
      <c r="A102" s="8"/>
      <c r="B102" s="7"/>
    </row>
    <row r="103" spans="1:2" x14ac:dyDescent="0.2">
      <c r="A103" s="8"/>
      <c r="B103" s="7"/>
    </row>
    <row r="104" spans="1:2" x14ac:dyDescent="0.2">
      <c r="A104" s="8"/>
      <c r="B104" s="7"/>
    </row>
    <row r="105" spans="1:2" x14ac:dyDescent="0.2">
      <c r="A105" s="8"/>
      <c r="B105" s="7"/>
    </row>
    <row r="106" spans="1:2" x14ac:dyDescent="0.2">
      <c r="A106" s="8"/>
      <c r="B106" s="7"/>
    </row>
    <row r="107" spans="1:2" x14ac:dyDescent="0.2">
      <c r="A107" s="8"/>
      <c r="B107" s="7"/>
    </row>
    <row r="108" spans="1:2" x14ac:dyDescent="0.2">
      <c r="A108" s="8"/>
      <c r="B108" s="7"/>
    </row>
    <row r="109" spans="1:2" x14ac:dyDescent="0.2">
      <c r="A109" s="8"/>
      <c r="B109" s="7"/>
    </row>
    <row r="110" spans="1:2" x14ac:dyDescent="0.2">
      <c r="A110" s="8"/>
      <c r="B110" s="7"/>
    </row>
    <row r="111" spans="1:2" x14ac:dyDescent="0.2">
      <c r="A111" s="8"/>
      <c r="B111" s="7"/>
    </row>
    <row r="112" spans="1:2" x14ac:dyDescent="0.2">
      <c r="A112" s="8"/>
      <c r="B112" s="7"/>
    </row>
    <row r="113" spans="1:2" x14ac:dyDescent="0.2">
      <c r="A113" s="8"/>
      <c r="B113" s="7"/>
    </row>
    <row r="114" spans="1:2" x14ac:dyDescent="0.2">
      <c r="A114" s="8"/>
      <c r="B114" s="7"/>
    </row>
    <row r="115" spans="1:2" x14ac:dyDescent="0.2">
      <c r="A115" s="8"/>
      <c r="B115" s="7"/>
    </row>
    <row r="116" spans="1:2" x14ac:dyDescent="0.2">
      <c r="A116" s="8"/>
      <c r="B116" s="7"/>
    </row>
    <row r="117" spans="1:2" x14ac:dyDescent="0.2">
      <c r="A117" s="8"/>
      <c r="B117" s="7"/>
    </row>
    <row r="118" spans="1:2" x14ac:dyDescent="0.2">
      <c r="A118" s="8"/>
      <c r="B118" s="7"/>
    </row>
    <row r="119" spans="1:2" x14ac:dyDescent="0.2">
      <c r="A119" s="8"/>
      <c r="B119" s="7"/>
    </row>
    <row r="120" spans="1:2" x14ac:dyDescent="0.2">
      <c r="A120" s="8"/>
      <c r="B120" s="7"/>
    </row>
    <row r="121" spans="1:2" x14ac:dyDescent="0.2">
      <c r="A121" s="8"/>
      <c r="B121" s="7"/>
    </row>
    <row r="122" spans="1:2" x14ac:dyDescent="0.2">
      <c r="A122" s="8"/>
      <c r="B122" s="7"/>
    </row>
    <row r="123" spans="1:2" x14ac:dyDescent="0.2">
      <c r="A123" s="8"/>
      <c r="B123" s="7"/>
    </row>
    <row r="124" spans="1:2" x14ac:dyDescent="0.2">
      <c r="A124" s="8"/>
      <c r="B124" s="7"/>
    </row>
    <row r="125" spans="1:2" x14ac:dyDescent="0.2">
      <c r="A125" s="8"/>
      <c r="B125" s="7"/>
    </row>
    <row r="126" spans="1:2" x14ac:dyDescent="0.2">
      <c r="A126" s="8"/>
      <c r="B126" s="7"/>
    </row>
    <row r="127" spans="1:2" x14ac:dyDescent="0.2">
      <c r="A127" s="8"/>
      <c r="B127" s="7"/>
    </row>
    <row r="128" spans="1:2" x14ac:dyDescent="0.2">
      <c r="A128" s="8"/>
      <c r="B128" s="7"/>
    </row>
    <row r="129" spans="1:2" x14ac:dyDescent="0.2">
      <c r="A129" s="8"/>
      <c r="B129" s="7"/>
    </row>
    <row r="130" spans="1:2" x14ac:dyDescent="0.2">
      <c r="A130" s="8"/>
      <c r="B130" s="7"/>
    </row>
    <row r="131" spans="1:2" x14ac:dyDescent="0.2">
      <c r="A131" s="8"/>
      <c r="B131" s="7"/>
    </row>
    <row r="132" spans="1:2" x14ac:dyDescent="0.2">
      <c r="A132" s="8"/>
      <c r="B132" s="7"/>
    </row>
    <row r="133" spans="1:2" x14ac:dyDescent="0.2">
      <c r="A133" s="8"/>
      <c r="B133" s="7"/>
    </row>
    <row r="134" spans="1:2" x14ac:dyDescent="0.2">
      <c r="A134" s="8"/>
      <c r="B134" s="7"/>
    </row>
    <row r="135" spans="1:2" x14ac:dyDescent="0.2">
      <c r="A135" s="8"/>
      <c r="B135" s="7"/>
    </row>
    <row r="136" spans="1:2" x14ac:dyDescent="0.2">
      <c r="A136" s="8"/>
      <c r="B136" s="7"/>
    </row>
    <row r="137" spans="1:2" x14ac:dyDescent="0.2">
      <c r="A137" s="8"/>
      <c r="B137" s="7"/>
    </row>
    <row r="138" spans="1:2" x14ac:dyDescent="0.2">
      <c r="A138" s="8"/>
      <c r="B138" s="7"/>
    </row>
    <row r="139" spans="1:2" x14ac:dyDescent="0.2">
      <c r="A139" s="8"/>
      <c r="B139" s="7"/>
    </row>
    <row r="140" spans="1:2" x14ac:dyDescent="0.2">
      <c r="A140" s="8"/>
      <c r="B140" s="7"/>
    </row>
    <row r="141" spans="1:2" x14ac:dyDescent="0.2">
      <c r="A141" s="8"/>
      <c r="B141" s="7"/>
    </row>
    <row r="142" spans="1:2" x14ac:dyDescent="0.2">
      <c r="A142" s="8"/>
      <c r="B142" s="7"/>
    </row>
    <row r="143" spans="1:2" x14ac:dyDescent="0.2">
      <c r="A143" s="8"/>
      <c r="B143" s="7"/>
    </row>
    <row r="144" spans="1:2" x14ac:dyDescent="0.2">
      <c r="A144" s="8"/>
      <c r="B144" s="7"/>
    </row>
    <row r="145" spans="1:2" x14ac:dyDescent="0.2">
      <c r="A145" s="8"/>
      <c r="B145" s="7"/>
    </row>
    <row r="146" spans="1:2" x14ac:dyDescent="0.2">
      <c r="A146" s="8"/>
      <c r="B146" s="7"/>
    </row>
    <row r="147" spans="1:2" x14ac:dyDescent="0.2">
      <c r="A147" s="8"/>
      <c r="B147" s="7"/>
    </row>
    <row r="148" spans="1:2" x14ac:dyDescent="0.2">
      <c r="A148" s="8"/>
      <c r="B148" s="7"/>
    </row>
    <row r="149" spans="1:2" x14ac:dyDescent="0.2">
      <c r="A149" s="8"/>
      <c r="B149" s="7"/>
    </row>
    <row r="150" spans="1:2" x14ac:dyDescent="0.2">
      <c r="A150" s="8"/>
      <c r="B150" s="7"/>
    </row>
    <row r="151" spans="1:2" x14ac:dyDescent="0.2">
      <c r="A151" s="8"/>
      <c r="B151" s="7"/>
    </row>
    <row r="152" spans="1:2" x14ac:dyDescent="0.2">
      <c r="A152" s="8"/>
      <c r="B152" s="7"/>
    </row>
    <row r="153" spans="1:2" x14ac:dyDescent="0.2">
      <c r="A153" s="8"/>
      <c r="B153" s="7"/>
    </row>
    <row r="154" spans="1:2" x14ac:dyDescent="0.2">
      <c r="A154" s="8"/>
      <c r="B154" s="7"/>
    </row>
    <row r="155" spans="1:2" x14ac:dyDescent="0.2">
      <c r="A155" s="8"/>
      <c r="B155" s="7"/>
    </row>
    <row r="156" spans="1:2" x14ac:dyDescent="0.2">
      <c r="A156" s="8"/>
      <c r="B156" s="7"/>
    </row>
    <row r="157" spans="1:2" x14ac:dyDescent="0.2">
      <c r="A157" s="8"/>
      <c r="B157" s="7"/>
    </row>
    <row r="158" spans="1:2" x14ac:dyDescent="0.2">
      <c r="A158" s="8"/>
      <c r="B158" s="7"/>
    </row>
    <row r="159" spans="1:2" x14ac:dyDescent="0.2">
      <c r="A159" s="8"/>
      <c r="B159" s="7"/>
    </row>
    <row r="160" spans="1:2" x14ac:dyDescent="0.2">
      <c r="A160" s="8"/>
      <c r="B160" s="7"/>
    </row>
    <row r="161" spans="1:2" x14ac:dyDescent="0.2">
      <c r="A161" s="8"/>
      <c r="B161" s="7"/>
    </row>
    <row r="162" spans="1:2" x14ac:dyDescent="0.2">
      <c r="A162" s="8"/>
      <c r="B162" s="7"/>
    </row>
    <row r="163" spans="1:2" x14ac:dyDescent="0.2">
      <c r="A163" s="8"/>
      <c r="B163" s="7"/>
    </row>
    <row r="164" spans="1:2" x14ac:dyDescent="0.2">
      <c r="A164" s="8"/>
      <c r="B164" s="7"/>
    </row>
    <row r="165" spans="1:2" x14ac:dyDescent="0.2">
      <c r="A165" s="8"/>
      <c r="B165" s="7"/>
    </row>
    <row r="166" spans="1:2" x14ac:dyDescent="0.2">
      <c r="A166" s="8"/>
      <c r="B166" s="7"/>
    </row>
  </sheetData>
  <phoneticPr fontId="4" type="noConversion"/>
  <pageMargins left="0" right="0" top="0" bottom="0" header="0" footer="0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Valuation VCIPL</vt:lpstr>
      <vt:lpstr>'Valuation VCIPL'!Print_Area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2022-07-08T05:56:09Z</cp:lastPrinted>
  <dcterms:created xsi:type="dcterms:W3CDTF">2014-10-16T12:20:47Z</dcterms:created>
  <dcterms:modified xsi:type="dcterms:W3CDTF">2024-11-23T12:27:55Z</dcterms:modified>
</cp:coreProperties>
</file>