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NB\APF\Gundecha Rexon Suites Phase II\"/>
    </mc:Choice>
  </mc:AlternateContent>
  <xr:revisionPtr revIDLastSave="0" documentId="13_ncr:1_{42DB8AD3-6794-48FF-81AD-0CAF26021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Wing" sheetId="87" r:id="rId1"/>
    <sheet name="A-Wing (sale)" sheetId="109" r:id="rId2"/>
    <sheet name="A-Wing (Rehab)" sheetId="110" r:id="rId3"/>
    <sheet name="B-Wing " sheetId="108" r:id="rId4"/>
    <sheet name="B-Wing  (Sale)" sheetId="111" r:id="rId5"/>
    <sheet name="B-Wing  (Rehab)" sheetId="112" r:id="rId6"/>
    <sheet name="Total" sheetId="107" r:id="rId7"/>
    <sheet name="Rera" sheetId="92" r:id="rId8"/>
    <sheet name="Typical Floor" sheetId="85" r:id="rId9"/>
    <sheet name="IGR" sheetId="97" r:id="rId10"/>
    <sheet name="RR" sheetId="98" r:id="rId11"/>
  </sheets>
  <definedNames>
    <definedName name="_xlnm._FilterDatabase" localSheetId="0" hidden="1">'A-Wing'!$M$1:$M$122</definedName>
    <definedName name="_xlnm._FilterDatabase" localSheetId="2" hidden="1">'A-Wing (Rehab)'!$A$1:$M$14</definedName>
    <definedName name="_xlnm._FilterDatabase" localSheetId="1" hidden="1">'A-Wing (sale)'!$D$2:$D$110</definedName>
    <definedName name="_xlnm._FilterDatabase" localSheetId="3" hidden="1">'B-Wing '!$M$1:$M$124</definedName>
    <definedName name="_xlnm._FilterDatabase" localSheetId="5" hidden="1">'B-Wing  (Rehab)'!$D$2:$D$97</definedName>
    <definedName name="_xlnm._FilterDatabase" localSheetId="4" hidden="1">'B-Wing  (Sale)'!$D$2:$D$17</definedName>
    <definedName name="_xlnm._FilterDatabase" localSheetId="7" hidden="1">Rera!$AH$119:$AH$137</definedName>
  </definedNames>
  <calcPr calcId="191029"/>
</workbook>
</file>

<file path=xl/calcChain.xml><?xml version="1.0" encoding="utf-8"?>
<calcChain xmlns="http://schemas.openxmlformats.org/spreadsheetml/2006/main">
  <c r="J11" i="107" l="1"/>
  <c r="J8" i="107"/>
  <c r="I8" i="107"/>
  <c r="H8" i="107"/>
  <c r="G8" i="107"/>
  <c r="F8" i="107"/>
  <c r="E8" i="107"/>
  <c r="E7" i="107"/>
  <c r="F7" i="107"/>
  <c r="G7" i="107"/>
  <c r="H7" i="107"/>
  <c r="I7" i="107"/>
  <c r="J7" i="107"/>
  <c r="G6" i="107"/>
  <c r="F6" i="107"/>
  <c r="E6" i="107"/>
  <c r="F4" i="107"/>
  <c r="G4" i="107"/>
  <c r="H4" i="107"/>
  <c r="I4" i="107"/>
  <c r="J4" i="107"/>
  <c r="E4" i="107"/>
  <c r="G3" i="107"/>
  <c r="F3" i="107"/>
  <c r="E2" i="107"/>
  <c r="J2" i="107"/>
  <c r="I2" i="107"/>
  <c r="H2" i="107"/>
  <c r="G2" i="107"/>
  <c r="F2" i="107"/>
  <c r="M109" i="112"/>
  <c r="E97" i="112"/>
  <c r="J96" i="112"/>
  <c r="K96" i="112" s="1"/>
  <c r="I96" i="112"/>
  <c r="F96" i="112"/>
  <c r="L96" i="112" s="1"/>
  <c r="J95" i="112"/>
  <c r="K95" i="112" s="1"/>
  <c r="I95" i="112"/>
  <c r="F95" i="112"/>
  <c r="L95" i="112" s="1"/>
  <c r="J94" i="112"/>
  <c r="K94" i="112" s="1"/>
  <c r="I94" i="112"/>
  <c r="F94" i="112"/>
  <c r="L94" i="112" s="1"/>
  <c r="J93" i="112"/>
  <c r="K93" i="112" s="1"/>
  <c r="I93" i="112"/>
  <c r="F93" i="112"/>
  <c r="L93" i="112" s="1"/>
  <c r="J92" i="112"/>
  <c r="K92" i="112" s="1"/>
  <c r="I92" i="112"/>
  <c r="F92" i="112"/>
  <c r="L92" i="112" s="1"/>
  <c r="J91" i="112"/>
  <c r="K91" i="112" s="1"/>
  <c r="I91" i="112"/>
  <c r="F91" i="112"/>
  <c r="L91" i="112" s="1"/>
  <c r="J90" i="112"/>
  <c r="K90" i="112" s="1"/>
  <c r="I90" i="112"/>
  <c r="F90" i="112"/>
  <c r="L90" i="112" s="1"/>
  <c r="J89" i="112"/>
  <c r="K89" i="112" s="1"/>
  <c r="I89" i="112"/>
  <c r="F89" i="112"/>
  <c r="L89" i="112" s="1"/>
  <c r="J88" i="112"/>
  <c r="K88" i="112" s="1"/>
  <c r="I88" i="112"/>
  <c r="F88" i="112"/>
  <c r="L88" i="112" s="1"/>
  <c r="J87" i="112"/>
  <c r="K87" i="112" s="1"/>
  <c r="I87" i="112"/>
  <c r="F87" i="112"/>
  <c r="L87" i="112" s="1"/>
  <c r="J86" i="112"/>
  <c r="K86" i="112" s="1"/>
  <c r="I86" i="112"/>
  <c r="F86" i="112"/>
  <c r="L86" i="112" s="1"/>
  <c r="J85" i="112"/>
  <c r="K85" i="112" s="1"/>
  <c r="I85" i="112"/>
  <c r="F85" i="112"/>
  <c r="L85" i="112" s="1"/>
  <c r="J84" i="112"/>
  <c r="K84" i="112" s="1"/>
  <c r="I84" i="112"/>
  <c r="F84" i="112"/>
  <c r="L84" i="112" s="1"/>
  <c r="J83" i="112"/>
  <c r="K83" i="112" s="1"/>
  <c r="I83" i="112"/>
  <c r="F83" i="112"/>
  <c r="L83" i="112" s="1"/>
  <c r="J82" i="112"/>
  <c r="K82" i="112" s="1"/>
  <c r="I82" i="112"/>
  <c r="F82" i="112"/>
  <c r="L82" i="112" s="1"/>
  <c r="J81" i="112"/>
  <c r="K81" i="112" s="1"/>
  <c r="I81" i="112"/>
  <c r="F81" i="112"/>
  <c r="L81" i="112" s="1"/>
  <c r="J80" i="112"/>
  <c r="K80" i="112" s="1"/>
  <c r="I80" i="112"/>
  <c r="F80" i="112"/>
  <c r="L80" i="112" s="1"/>
  <c r="J79" i="112"/>
  <c r="K79" i="112" s="1"/>
  <c r="I79" i="112"/>
  <c r="F79" i="112"/>
  <c r="L79" i="112" s="1"/>
  <c r="J78" i="112"/>
  <c r="K78" i="112" s="1"/>
  <c r="I78" i="112"/>
  <c r="F78" i="112"/>
  <c r="L78" i="112" s="1"/>
  <c r="J77" i="112"/>
  <c r="K77" i="112" s="1"/>
  <c r="I77" i="112"/>
  <c r="F77" i="112"/>
  <c r="L77" i="112" s="1"/>
  <c r="J76" i="112"/>
  <c r="K76" i="112" s="1"/>
  <c r="I76" i="112"/>
  <c r="F76" i="112"/>
  <c r="L76" i="112" s="1"/>
  <c r="J75" i="112"/>
  <c r="K75" i="112" s="1"/>
  <c r="I75" i="112"/>
  <c r="F75" i="112"/>
  <c r="L75" i="112" s="1"/>
  <c r="J74" i="112"/>
  <c r="K74" i="112" s="1"/>
  <c r="I74" i="112"/>
  <c r="F74" i="112"/>
  <c r="L74" i="112" s="1"/>
  <c r="J73" i="112"/>
  <c r="K73" i="112" s="1"/>
  <c r="I73" i="112"/>
  <c r="F73" i="112"/>
  <c r="L73" i="112" s="1"/>
  <c r="J72" i="112"/>
  <c r="K72" i="112" s="1"/>
  <c r="I72" i="112"/>
  <c r="F72" i="112"/>
  <c r="L72" i="112" s="1"/>
  <c r="J71" i="112"/>
  <c r="K71" i="112" s="1"/>
  <c r="I71" i="112"/>
  <c r="F71" i="112"/>
  <c r="L71" i="112" s="1"/>
  <c r="J70" i="112"/>
  <c r="K70" i="112" s="1"/>
  <c r="I70" i="112"/>
  <c r="F70" i="112"/>
  <c r="L70" i="112" s="1"/>
  <c r="J69" i="112"/>
  <c r="K69" i="112" s="1"/>
  <c r="I69" i="112"/>
  <c r="F69" i="112"/>
  <c r="L69" i="112" s="1"/>
  <c r="J68" i="112"/>
  <c r="K68" i="112" s="1"/>
  <c r="I68" i="112"/>
  <c r="F68" i="112"/>
  <c r="L68" i="112" s="1"/>
  <c r="J67" i="112"/>
  <c r="K67" i="112" s="1"/>
  <c r="I67" i="112"/>
  <c r="F67" i="112"/>
  <c r="L67" i="112" s="1"/>
  <c r="J66" i="112"/>
  <c r="K66" i="112" s="1"/>
  <c r="I66" i="112"/>
  <c r="F66" i="112"/>
  <c r="L66" i="112" s="1"/>
  <c r="J65" i="112"/>
  <c r="K65" i="112" s="1"/>
  <c r="I65" i="112"/>
  <c r="F65" i="112"/>
  <c r="L65" i="112" s="1"/>
  <c r="J64" i="112"/>
  <c r="K64" i="112" s="1"/>
  <c r="I64" i="112"/>
  <c r="F64" i="112"/>
  <c r="L64" i="112" s="1"/>
  <c r="J63" i="112"/>
  <c r="K63" i="112" s="1"/>
  <c r="I63" i="112"/>
  <c r="F63" i="112"/>
  <c r="L63" i="112" s="1"/>
  <c r="J62" i="112"/>
  <c r="K62" i="112" s="1"/>
  <c r="I62" i="112"/>
  <c r="F62" i="112"/>
  <c r="L62" i="112" s="1"/>
  <c r="J61" i="112"/>
  <c r="K61" i="112" s="1"/>
  <c r="I61" i="112"/>
  <c r="F61" i="112"/>
  <c r="L61" i="112" s="1"/>
  <c r="J60" i="112"/>
  <c r="K60" i="112" s="1"/>
  <c r="I60" i="112"/>
  <c r="F60" i="112"/>
  <c r="L60" i="112" s="1"/>
  <c r="J59" i="112"/>
  <c r="K59" i="112" s="1"/>
  <c r="I59" i="112"/>
  <c r="F59" i="112"/>
  <c r="L59" i="112" s="1"/>
  <c r="J58" i="112"/>
  <c r="K58" i="112" s="1"/>
  <c r="I58" i="112"/>
  <c r="F58" i="112"/>
  <c r="L58" i="112" s="1"/>
  <c r="J57" i="112"/>
  <c r="K57" i="112" s="1"/>
  <c r="I57" i="112"/>
  <c r="F57" i="112"/>
  <c r="L57" i="112" s="1"/>
  <c r="J56" i="112"/>
  <c r="K56" i="112" s="1"/>
  <c r="I56" i="112"/>
  <c r="F56" i="112"/>
  <c r="L56" i="112" s="1"/>
  <c r="J55" i="112"/>
  <c r="K55" i="112" s="1"/>
  <c r="I55" i="112"/>
  <c r="F55" i="112"/>
  <c r="L55" i="112" s="1"/>
  <c r="J54" i="112"/>
  <c r="K54" i="112" s="1"/>
  <c r="I54" i="112"/>
  <c r="F54" i="112"/>
  <c r="L54" i="112" s="1"/>
  <c r="J53" i="112"/>
  <c r="K53" i="112" s="1"/>
  <c r="I53" i="112"/>
  <c r="F53" i="112"/>
  <c r="L53" i="112" s="1"/>
  <c r="J52" i="112"/>
  <c r="K52" i="112" s="1"/>
  <c r="I52" i="112"/>
  <c r="F52" i="112"/>
  <c r="L52" i="112" s="1"/>
  <c r="J51" i="112"/>
  <c r="K51" i="112" s="1"/>
  <c r="I51" i="112"/>
  <c r="F51" i="112"/>
  <c r="L51" i="112" s="1"/>
  <c r="J50" i="112"/>
  <c r="K50" i="112" s="1"/>
  <c r="I50" i="112"/>
  <c r="F50" i="112"/>
  <c r="L50" i="112" s="1"/>
  <c r="J49" i="112"/>
  <c r="K49" i="112" s="1"/>
  <c r="I49" i="112"/>
  <c r="F49" i="112"/>
  <c r="L49" i="112" s="1"/>
  <c r="J48" i="112"/>
  <c r="K48" i="112" s="1"/>
  <c r="I48" i="112"/>
  <c r="F48" i="112"/>
  <c r="L48" i="112" s="1"/>
  <c r="J47" i="112"/>
  <c r="K47" i="112" s="1"/>
  <c r="I47" i="112"/>
  <c r="F47" i="112"/>
  <c r="L47" i="112" s="1"/>
  <c r="J46" i="112"/>
  <c r="K46" i="112" s="1"/>
  <c r="I46" i="112"/>
  <c r="F46" i="112"/>
  <c r="L46" i="112" s="1"/>
  <c r="J45" i="112"/>
  <c r="K45" i="112" s="1"/>
  <c r="I45" i="112"/>
  <c r="F45" i="112"/>
  <c r="L45" i="112" s="1"/>
  <c r="J44" i="112"/>
  <c r="K44" i="112" s="1"/>
  <c r="I44" i="112"/>
  <c r="F44" i="112"/>
  <c r="L44" i="112" s="1"/>
  <c r="J43" i="112"/>
  <c r="K43" i="112" s="1"/>
  <c r="I43" i="112"/>
  <c r="F43" i="112"/>
  <c r="L43" i="112" s="1"/>
  <c r="J42" i="112"/>
  <c r="K42" i="112" s="1"/>
  <c r="I42" i="112"/>
  <c r="F42" i="112"/>
  <c r="L42" i="112" s="1"/>
  <c r="J41" i="112"/>
  <c r="K41" i="112" s="1"/>
  <c r="I41" i="112"/>
  <c r="F41" i="112"/>
  <c r="L41" i="112" s="1"/>
  <c r="J40" i="112"/>
  <c r="K40" i="112" s="1"/>
  <c r="I40" i="112"/>
  <c r="F40" i="112"/>
  <c r="L40" i="112" s="1"/>
  <c r="J39" i="112"/>
  <c r="K39" i="112" s="1"/>
  <c r="I39" i="112"/>
  <c r="F39" i="112"/>
  <c r="L39" i="112" s="1"/>
  <c r="J38" i="112"/>
  <c r="K38" i="112" s="1"/>
  <c r="I38" i="112"/>
  <c r="F38" i="112"/>
  <c r="L38" i="112" s="1"/>
  <c r="J37" i="112"/>
  <c r="K37" i="112" s="1"/>
  <c r="I37" i="112"/>
  <c r="F37" i="112"/>
  <c r="L37" i="112" s="1"/>
  <c r="J36" i="112"/>
  <c r="K36" i="112" s="1"/>
  <c r="I36" i="112"/>
  <c r="F36" i="112"/>
  <c r="L36" i="112" s="1"/>
  <c r="J35" i="112"/>
  <c r="K35" i="112" s="1"/>
  <c r="I35" i="112"/>
  <c r="F35" i="112"/>
  <c r="L35" i="112" s="1"/>
  <c r="J34" i="112"/>
  <c r="K34" i="112" s="1"/>
  <c r="I34" i="112"/>
  <c r="F34" i="112"/>
  <c r="L34" i="112" s="1"/>
  <c r="J33" i="112"/>
  <c r="K33" i="112" s="1"/>
  <c r="I33" i="112"/>
  <c r="F33" i="112"/>
  <c r="L33" i="112" s="1"/>
  <c r="J32" i="112"/>
  <c r="K32" i="112" s="1"/>
  <c r="I32" i="112"/>
  <c r="F32" i="112"/>
  <c r="L32" i="112" s="1"/>
  <c r="J31" i="112"/>
  <c r="K31" i="112" s="1"/>
  <c r="I31" i="112"/>
  <c r="F31" i="112"/>
  <c r="L31" i="112" s="1"/>
  <c r="J30" i="112"/>
  <c r="K30" i="112" s="1"/>
  <c r="I30" i="112"/>
  <c r="F30" i="112"/>
  <c r="L30" i="112" s="1"/>
  <c r="J29" i="112"/>
  <c r="K29" i="112" s="1"/>
  <c r="I29" i="112"/>
  <c r="F29" i="112"/>
  <c r="L29" i="112" s="1"/>
  <c r="J28" i="112"/>
  <c r="K28" i="112" s="1"/>
  <c r="I28" i="112"/>
  <c r="F28" i="112"/>
  <c r="L28" i="112" s="1"/>
  <c r="J27" i="112"/>
  <c r="K27" i="112" s="1"/>
  <c r="I27" i="112"/>
  <c r="F27" i="112"/>
  <c r="L27" i="112" s="1"/>
  <c r="J26" i="112"/>
  <c r="K26" i="112" s="1"/>
  <c r="I26" i="112"/>
  <c r="F26" i="112"/>
  <c r="L26" i="112" s="1"/>
  <c r="J25" i="112"/>
  <c r="K25" i="112" s="1"/>
  <c r="I25" i="112"/>
  <c r="F25" i="112"/>
  <c r="L25" i="112" s="1"/>
  <c r="J24" i="112"/>
  <c r="K24" i="112" s="1"/>
  <c r="I24" i="112"/>
  <c r="F24" i="112"/>
  <c r="L24" i="112" s="1"/>
  <c r="J23" i="112"/>
  <c r="K23" i="112" s="1"/>
  <c r="I23" i="112"/>
  <c r="F23" i="112"/>
  <c r="L23" i="112" s="1"/>
  <c r="J22" i="112"/>
  <c r="K22" i="112" s="1"/>
  <c r="I22" i="112"/>
  <c r="F22" i="112"/>
  <c r="L22" i="112" s="1"/>
  <c r="J21" i="112"/>
  <c r="K21" i="112" s="1"/>
  <c r="I21" i="112"/>
  <c r="F21" i="112"/>
  <c r="L21" i="112" s="1"/>
  <c r="J20" i="112"/>
  <c r="K20" i="112" s="1"/>
  <c r="I20" i="112"/>
  <c r="F20" i="112"/>
  <c r="L20" i="112" s="1"/>
  <c r="J19" i="112"/>
  <c r="K19" i="112" s="1"/>
  <c r="I19" i="112"/>
  <c r="F19" i="112"/>
  <c r="L19" i="112" s="1"/>
  <c r="J18" i="112"/>
  <c r="K18" i="112" s="1"/>
  <c r="I18" i="112"/>
  <c r="F18" i="112"/>
  <c r="L18" i="112" s="1"/>
  <c r="J17" i="112"/>
  <c r="K17" i="112" s="1"/>
  <c r="I17" i="112"/>
  <c r="F17" i="112"/>
  <c r="L17" i="112" s="1"/>
  <c r="J16" i="112"/>
  <c r="K16" i="112" s="1"/>
  <c r="I16" i="112"/>
  <c r="F16" i="112"/>
  <c r="L16" i="112" s="1"/>
  <c r="J15" i="112"/>
  <c r="K15" i="112" s="1"/>
  <c r="I15" i="112"/>
  <c r="F15" i="112"/>
  <c r="L15" i="112" s="1"/>
  <c r="J14" i="112"/>
  <c r="K14" i="112" s="1"/>
  <c r="I14" i="112"/>
  <c r="F14" i="112"/>
  <c r="L14" i="112" s="1"/>
  <c r="J13" i="112"/>
  <c r="K13" i="112" s="1"/>
  <c r="I13" i="112"/>
  <c r="F13" i="112"/>
  <c r="L13" i="112" s="1"/>
  <c r="J12" i="112"/>
  <c r="K12" i="112" s="1"/>
  <c r="I12" i="112"/>
  <c r="F12" i="112"/>
  <c r="L12" i="112" s="1"/>
  <c r="J11" i="112"/>
  <c r="K11" i="112" s="1"/>
  <c r="I11" i="112"/>
  <c r="F11" i="112"/>
  <c r="L11" i="112" s="1"/>
  <c r="J10" i="112"/>
  <c r="K10" i="112" s="1"/>
  <c r="I10" i="112"/>
  <c r="F10" i="112"/>
  <c r="L10" i="112" s="1"/>
  <c r="J9" i="112"/>
  <c r="K9" i="112" s="1"/>
  <c r="I9" i="112"/>
  <c r="F9" i="112"/>
  <c r="L9" i="112" s="1"/>
  <c r="J8" i="112"/>
  <c r="K8" i="112" s="1"/>
  <c r="I8" i="112"/>
  <c r="F8" i="112"/>
  <c r="L8" i="112" s="1"/>
  <c r="J7" i="112"/>
  <c r="K7" i="112" s="1"/>
  <c r="I7" i="112"/>
  <c r="F7" i="112"/>
  <c r="L7" i="112" s="1"/>
  <c r="J6" i="112"/>
  <c r="K6" i="112" s="1"/>
  <c r="I6" i="112"/>
  <c r="F6" i="112"/>
  <c r="L6" i="112" s="1"/>
  <c r="J5" i="112"/>
  <c r="K5" i="112" s="1"/>
  <c r="I5" i="112"/>
  <c r="F5" i="112"/>
  <c r="L5" i="112" s="1"/>
  <c r="J4" i="112"/>
  <c r="K4" i="112" s="1"/>
  <c r="I4" i="112"/>
  <c r="F4" i="112"/>
  <c r="L4" i="112" s="1"/>
  <c r="J3" i="112"/>
  <c r="K3" i="112" s="1"/>
  <c r="I3" i="112"/>
  <c r="G3" i="112"/>
  <c r="G4" i="112" s="1"/>
  <c r="G5" i="112" s="1"/>
  <c r="G6" i="112" s="1"/>
  <c r="G7" i="112" s="1"/>
  <c r="G8" i="112" s="1"/>
  <c r="G9" i="112" s="1"/>
  <c r="G10" i="112" s="1"/>
  <c r="G11" i="112" s="1"/>
  <c r="G12" i="112" s="1"/>
  <c r="G13" i="112" s="1"/>
  <c r="G14" i="112" s="1"/>
  <c r="G15" i="112" s="1"/>
  <c r="G16" i="112" s="1"/>
  <c r="G17" i="112" s="1"/>
  <c r="G18" i="112" s="1"/>
  <c r="G19" i="112" s="1"/>
  <c r="F3" i="112"/>
  <c r="L3" i="112" s="1"/>
  <c r="J2" i="112"/>
  <c r="K2" i="112" s="1"/>
  <c r="I2" i="112"/>
  <c r="F2" i="112"/>
  <c r="M29" i="111"/>
  <c r="E17" i="111"/>
  <c r="F5" i="107" s="1"/>
  <c r="F16" i="111"/>
  <c r="L16" i="111" s="1"/>
  <c r="F15" i="111"/>
  <c r="L15" i="111" s="1"/>
  <c r="F14" i="111"/>
  <c r="L14" i="111" s="1"/>
  <c r="F13" i="111"/>
  <c r="L13" i="111" s="1"/>
  <c r="F12" i="111"/>
  <c r="L12" i="111" s="1"/>
  <c r="F11" i="111"/>
  <c r="L11" i="111" s="1"/>
  <c r="F10" i="111"/>
  <c r="L10" i="111" s="1"/>
  <c r="F9" i="111"/>
  <c r="L9" i="111" s="1"/>
  <c r="F8" i="111"/>
  <c r="L8" i="111" s="1"/>
  <c r="F7" i="111"/>
  <c r="L7" i="111" s="1"/>
  <c r="F6" i="111"/>
  <c r="L6" i="111" s="1"/>
  <c r="F5" i="111"/>
  <c r="L5" i="111" s="1"/>
  <c r="F4" i="111"/>
  <c r="L4" i="111" s="1"/>
  <c r="F3" i="111"/>
  <c r="L3" i="111" s="1"/>
  <c r="F2" i="111"/>
  <c r="L2" i="111" s="1"/>
  <c r="E14" i="110"/>
  <c r="J13" i="110"/>
  <c r="K13" i="110" s="1"/>
  <c r="I13" i="110"/>
  <c r="F13" i="110"/>
  <c r="L13" i="110" s="1"/>
  <c r="J12" i="110"/>
  <c r="K12" i="110" s="1"/>
  <c r="I12" i="110"/>
  <c r="F12" i="110"/>
  <c r="L12" i="110" s="1"/>
  <c r="J11" i="110"/>
  <c r="K11" i="110" s="1"/>
  <c r="I11" i="110"/>
  <c r="F11" i="110"/>
  <c r="L11" i="110" s="1"/>
  <c r="J10" i="110"/>
  <c r="K10" i="110" s="1"/>
  <c r="I10" i="110"/>
  <c r="F10" i="110"/>
  <c r="L10" i="110" s="1"/>
  <c r="J9" i="110"/>
  <c r="K9" i="110" s="1"/>
  <c r="I9" i="110"/>
  <c r="F9" i="110"/>
  <c r="L9" i="110" s="1"/>
  <c r="J8" i="110"/>
  <c r="K8" i="110" s="1"/>
  <c r="I8" i="110"/>
  <c r="F8" i="110"/>
  <c r="L8" i="110" s="1"/>
  <c r="J7" i="110"/>
  <c r="K7" i="110" s="1"/>
  <c r="I7" i="110"/>
  <c r="F7" i="110"/>
  <c r="L7" i="110" s="1"/>
  <c r="J6" i="110"/>
  <c r="K6" i="110" s="1"/>
  <c r="I6" i="110"/>
  <c r="F6" i="110"/>
  <c r="L6" i="110" s="1"/>
  <c r="J5" i="110"/>
  <c r="K5" i="110" s="1"/>
  <c r="I5" i="110"/>
  <c r="F5" i="110"/>
  <c r="L5" i="110" s="1"/>
  <c r="J4" i="110"/>
  <c r="K4" i="110" s="1"/>
  <c r="I4" i="110"/>
  <c r="F4" i="110"/>
  <c r="L4" i="110" s="1"/>
  <c r="J3" i="110"/>
  <c r="K3" i="110" s="1"/>
  <c r="I3" i="110"/>
  <c r="F3" i="110"/>
  <c r="L3" i="110" s="1"/>
  <c r="J2" i="110"/>
  <c r="K2" i="110" s="1"/>
  <c r="I2" i="110"/>
  <c r="F2" i="110"/>
  <c r="L2" i="110" s="1"/>
  <c r="E110" i="109"/>
  <c r="F109" i="109"/>
  <c r="L109" i="109" s="1"/>
  <c r="F108" i="109"/>
  <c r="L108" i="109" s="1"/>
  <c r="F107" i="109"/>
  <c r="L107" i="109" s="1"/>
  <c r="F106" i="109"/>
  <c r="L106" i="109" s="1"/>
  <c r="F105" i="109"/>
  <c r="L105" i="109" s="1"/>
  <c r="F104" i="109"/>
  <c r="L104" i="109" s="1"/>
  <c r="F103" i="109"/>
  <c r="L103" i="109" s="1"/>
  <c r="F102" i="109"/>
  <c r="L102" i="109" s="1"/>
  <c r="F101" i="109"/>
  <c r="L101" i="109" s="1"/>
  <c r="F100" i="109"/>
  <c r="L100" i="109" s="1"/>
  <c r="F99" i="109"/>
  <c r="L99" i="109" s="1"/>
  <c r="F98" i="109"/>
  <c r="L98" i="109" s="1"/>
  <c r="F97" i="109"/>
  <c r="L97" i="109" s="1"/>
  <c r="F96" i="109"/>
  <c r="L96" i="109" s="1"/>
  <c r="F95" i="109"/>
  <c r="L95" i="109" s="1"/>
  <c r="F94" i="109"/>
  <c r="L94" i="109" s="1"/>
  <c r="F93" i="109"/>
  <c r="L93" i="109" s="1"/>
  <c r="F92" i="109"/>
  <c r="L92" i="109" s="1"/>
  <c r="F91" i="109"/>
  <c r="L91" i="109" s="1"/>
  <c r="F90" i="109"/>
  <c r="L90" i="109" s="1"/>
  <c r="F89" i="109"/>
  <c r="L89" i="109" s="1"/>
  <c r="F88" i="109"/>
  <c r="L88" i="109" s="1"/>
  <c r="F87" i="109"/>
  <c r="L87" i="109" s="1"/>
  <c r="F86" i="109"/>
  <c r="L86" i="109" s="1"/>
  <c r="F85" i="109"/>
  <c r="L85" i="109" s="1"/>
  <c r="F84" i="109"/>
  <c r="L84" i="109" s="1"/>
  <c r="F83" i="109"/>
  <c r="L83" i="109" s="1"/>
  <c r="F82" i="109"/>
  <c r="L82" i="109" s="1"/>
  <c r="F81" i="109"/>
  <c r="L81" i="109" s="1"/>
  <c r="F80" i="109"/>
  <c r="L80" i="109" s="1"/>
  <c r="F79" i="109"/>
  <c r="L79" i="109" s="1"/>
  <c r="F78" i="109"/>
  <c r="L78" i="109" s="1"/>
  <c r="F77" i="109"/>
  <c r="L77" i="109" s="1"/>
  <c r="F76" i="109"/>
  <c r="L76" i="109" s="1"/>
  <c r="F75" i="109"/>
  <c r="L75" i="109" s="1"/>
  <c r="F74" i="109"/>
  <c r="L74" i="109" s="1"/>
  <c r="F73" i="109"/>
  <c r="L73" i="109" s="1"/>
  <c r="F72" i="109"/>
  <c r="L72" i="109" s="1"/>
  <c r="F71" i="109"/>
  <c r="L71" i="109" s="1"/>
  <c r="F70" i="109"/>
  <c r="L70" i="109" s="1"/>
  <c r="F69" i="109"/>
  <c r="L69" i="109" s="1"/>
  <c r="F68" i="109"/>
  <c r="L68" i="109" s="1"/>
  <c r="F67" i="109"/>
  <c r="L67" i="109" s="1"/>
  <c r="F66" i="109"/>
  <c r="L66" i="109" s="1"/>
  <c r="F65" i="109"/>
  <c r="L65" i="109" s="1"/>
  <c r="F64" i="109"/>
  <c r="L64" i="109" s="1"/>
  <c r="F63" i="109"/>
  <c r="L63" i="109" s="1"/>
  <c r="F62" i="109"/>
  <c r="L62" i="109" s="1"/>
  <c r="F61" i="109"/>
  <c r="L61" i="109" s="1"/>
  <c r="F60" i="109"/>
  <c r="L60" i="109" s="1"/>
  <c r="F59" i="109"/>
  <c r="L59" i="109" s="1"/>
  <c r="F58" i="109"/>
  <c r="L58" i="109" s="1"/>
  <c r="F57" i="109"/>
  <c r="L57" i="109" s="1"/>
  <c r="F56" i="109"/>
  <c r="L56" i="109" s="1"/>
  <c r="F55" i="109"/>
  <c r="L55" i="109" s="1"/>
  <c r="F54" i="109"/>
  <c r="L54" i="109" s="1"/>
  <c r="F53" i="109"/>
  <c r="L53" i="109" s="1"/>
  <c r="F52" i="109"/>
  <c r="L52" i="109" s="1"/>
  <c r="F51" i="109"/>
  <c r="L51" i="109" s="1"/>
  <c r="F50" i="109"/>
  <c r="L50" i="109" s="1"/>
  <c r="F49" i="109"/>
  <c r="L49" i="109" s="1"/>
  <c r="F48" i="109"/>
  <c r="L48" i="109" s="1"/>
  <c r="F47" i="109"/>
  <c r="L47" i="109" s="1"/>
  <c r="F46" i="109"/>
  <c r="L46" i="109" s="1"/>
  <c r="F45" i="109"/>
  <c r="L45" i="109" s="1"/>
  <c r="F44" i="109"/>
  <c r="L44" i="109" s="1"/>
  <c r="F43" i="109"/>
  <c r="L43" i="109" s="1"/>
  <c r="F42" i="109"/>
  <c r="L42" i="109" s="1"/>
  <c r="F41" i="109"/>
  <c r="L41" i="109" s="1"/>
  <c r="F40" i="109"/>
  <c r="L40" i="109" s="1"/>
  <c r="F39" i="109"/>
  <c r="L39" i="109" s="1"/>
  <c r="F38" i="109"/>
  <c r="L38" i="109" s="1"/>
  <c r="F37" i="109"/>
  <c r="L37" i="109" s="1"/>
  <c r="F36" i="109"/>
  <c r="L36" i="109" s="1"/>
  <c r="F35" i="109"/>
  <c r="L35" i="109" s="1"/>
  <c r="F34" i="109"/>
  <c r="L34" i="109" s="1"/>
  <c r="F33" i="109"/>
  <c r="L33" i="109" s="1"/>
  <c r="F32" i="109"/>
  <c r="L32" i="109" s="1"/>
  <c r="F31" i="109"/>
  <c r="L31" i="109" s="1"/>
  <c r="F30" i="109"/>
  <c r="L30" i="109" s="1"/>
  <c r="F29" i="109"/>
  <c r="L29" i="109" s="1"/>
  <c r="F28" i="109"/>
  <c r="L28" i="109" s="1"/>
  <c r="F27" i="109"/>
  <c r="L27" i="109" s="1"/>
  <c r="F26" i="109"/>
  <c r="L26" i="109" s="1"/>
  <c r="F25" i="109"/>
  <c r="L25" i="109" s="1"/>
  <c r="F24" i="109"/>
  <c r="L24" i="109" s="1"/>
  <c r="F23" i="109"/>
  <c r="L23" i="109" s="1"/>
  <c r="F22" i="109"/>
  <c r="L22" i="109" s="1"/>
  <c r="F21" i="109"/>
  <c r="L21" i="109" s="1"/>
  <c r="F20" i="109"/>
  <c r="L20" i="109" s="1"/>
  <c r="F19" i="109"/>
  <c r="L19" i="109" s="1"/>
  <c r="F18" i="109"/>
  <c r="L18" i="109" s="1"/>
  <c r="F17" i="109"/>
  <c r="L17" i="109" s="1"/>
  <c r="F16" i="109"/>
  <c r="L16" i="109" s="1"/>
  <c r="F15" i="109"/>
  <c r="L15" i="109" s="1"/>
  <c r="F14" i="109"/>
  <c r="L14" i="109" s="1"/>
  <c r="F13" i="109"/>
  <c r="L13" i="109" s="1"/>
  <c r="F12" i="109"/>
  <c r="L12" i="109" s="1"/>
  <c r="F11" i="109"/>
  <c r="L11" i="109" s="1"/>
  <c r="F10" i="109"/>
  <c r="L10" i="109" s="1"/>
  <c r="F9" i="109"/>
  <c r="L9" i="109" s="1"/>
  <c r="F8" i="109"/>
  <c r="L8" i="109" s="1"/>
  <c r="F7" i="109"/>
  <c r="L7" i="109" s="1"/>
  <c r="F6" i="109"/>
  <c r="L6" i="109" s="1"/>
  <c r="F5" i="109"/>
  <c r="L5" i="109" s="1"/>
  <c r="F4" i="109"/>
  <c r="L4" i="109" s="1"/>
  <c r="F3" i="109"/>
  <c r="L3" i="109" s="1"/>
  <c r="H2" i="109"/>
  <c r="F2" i="109"/>
  <c r="M124" i="108"/>
  <c r="F55" i="108"/>
  <c r="L55" i="108" s="1"/>
  <c r="E112" i="108"/>
  <c r="F41" i="108"/>
  <c r="L41" i="108" s="1"/>
  <c r="F111" i="108"/>
  <c r="L111" i="108" s="1"/>
  <c r="F110" i="108"/>
  <c r="L110" i="108" s="1"/>
  <c r="F109" i="108"/>
  <c r="L109" i="108" s="1"/>
  <c r="F108" i="108"/>
  <c r="L108" i="108" s="1"/>
  <c r="F107" i="108"/>
  <c r="L107" i="108" s="1"/>
  <c r="F106" i="108"/>
  <c r="L106" i="108" s="1"/>
  <c r="F105" i="108"/>
  <c r="L105" i="108" s="1"/>
  <c r="F104" i="108"/>
  <c r="L104" i="108" s="1"/>
  <c r="F103" i="108"/>
  <c r="L103" i="108" s="1"/>
  <c r="F102" i="108"/>
  <c r="L102" i="108" s="1"/>
  <c r="F101" i="108"/>
  <c r="L101" i="108" s="1"/>
  <c r="F100" i="108"/>
  <c r="L100" i="108" s="1"/>
  <c r="F99" i="108"/>
  <c r="L99" i="108" s="1"/>
  <c r="F98" i="108"/>
  <c r="L98" i="108" s="1"/>
  <c r="F97" i="108"/>
  <c r="L97" i="108" s="1"/>
  <c r="F96" i="108"/>
  <c r="L96" i="108" s="1"/>
  <c r="F95" i="108"/>
  <c r="L95" i="108" s="1"/>
  <c r="F94" i="108"/>
  <c r="L94" i="108" s="1"/>
  <c r="F93" i="108"/>
  <c r="L93" i="108" s="1"/>
  <c r="F92" i="108"/>
  <c r="L92" i="108" s="1"/>
  <c r="F91" i="108"/>
  <c r="L91" i="108" s="1"/>
  <c r="F90" i="108"/>
  <c r="L90" i="108" s="1"/>
  <c r="F89" i="108"/>
  <c r="L89" i="108" s="1"/>
  <c r="F88" i="108"/>
  <c r="L88" i="108" s="1"/>
  <c r="F87" i="108"/>
  <c r="L87" i="108" s="1"/>
  <c r="F86" i="108"/>
  <c r="L86" i="108" s="1"/>
  <c r="F85" i="108"/>
  <c r="L85" i="108" s="1"/>
  <c r="F84" i="108"/>
  <c r="L84" i="108" s="1"/>
  <c r="F83" i="108"/>
  <c r="L83" i="108" s="1"/>
  <c r="F82" i="108"/>
  <c r="L82" i="108" s="1"/>
  <c r="F81" i="108"/>
  <c r="L81" i="108" s="1"/>
  <c r="F80" i="108"/>
  <c r="L80" i="108" s="1"/>
  <c r="F79" i="108"/>
  <c r="L79" i="108" s="1"/>
  <c r="F78" i="108"/>
  <c r="L78" i="108" s="1"/>
  <c r="F77" i="108"/>
  <c r="L77" i="108" s="1"/>
  <c r="F76" i="108"/>
  <c r="L76" i="108" s="1"/>
  <c r="F75" i="108"/>
  <c r="L75" i="108" s="1"/>
  <c r="F74" i="108"/>
  <c r="L74" i="108" s="1"/>
  <c r="F73" i="108"/>
  <c r="L73" i="108" s="1"/>
  <c r="F72" i="108"/>
  <c r="L72" i="108" s="1"/>
  <c r="F71" i="108"/>
  <c r="L71" i="108" s="1"/>
  <c r="F70" i="108"/>
  <c r="L70" i="108" s="1"/>
  <c r="F69" i="108"/>
  <c r="L69" i="108" s="1"/>
  <c r="F68" i="108"/>
  <c r="L68" i="108" s="1"/>
  <c r="F67" i="108"/>
  <c r="L67" i="108" s="1"/>
  <c r="F66" i="108"/>
  <c r="L66" i="108" s="1"/>
  <c r="F65" i="108"/>
  <c r="L65" i="108" s="1"/>
  <c r="F64" i="108"/>
  <c r="L64" i="108" s="1"/>
  <c r="F63" i="108"/>
  <c r="L63" i="108" s="1"/>
  <c r="F62" i="108"/>
  <c r="L62" i="108" s="1"/>
  <c r="F61" i="108"/>
  <c r="L61" i="108" s="1"/>
  <c r="F60" i="108"/>
  <c r="L60" i="108" s="1"/>
  <c r="F59" i="108"/>
  <c r="L59" i="108" s="1"/>
  <c r="F58" i="108"/>
  <c r="L58" i="108" s="1"/>
  <c r="F57" i="108"/>
  <c r="L57" i="108" s="1"/>
  <c r="F56" i="108"/>
  <c r="L56" i="108" s="1"/>
  <c r="F53" i="108"/>
  <c r="L53" i="108" s="1"/>
  <c r="F52" i="108"/>
  <c r="L52" i="108" s="1"/>
  <c r="F51" i="108"/>
  <c r="L51" i="108" s="1"/>
  <c r="F50" i="108"/>
  <c r="L50" i="108" s="1"/>
  <c r="F49" i="108"/>
  <c r="L49" i="108" s="1"/>
  <c r="F48" i="108"/>
  <c r="L48" i="108" s="1"/>
  <c r="F47" i="108"/>
  <c r="L47" i="108" s="1"/>
  <c r="F46" i="108"/>
  <c r="L46" i="108" s="1"/>
  <c r="F45" i="108"/>
  <c r="L45" i="108" s="1"/>
  <c r="F44" i="108"/>
  <c r="L44" i="108" s="1"/>
  <c r="F43" i="108"/>
  <c r="L43" i="108" s="1"/>
  <c r="F42" i="108"/>
  <c r="L42" i="108" s="1"/>
  <c r="F40" i="108"/>
  <c r="L40" i="108" s="1"/>
  <c r="F39" i="108"/>
  <c r="L39" i="108" s="1"/>
  <c r="F38" i="108"/>
  <c r="L38" i="108" s="1"/>
  <c r="F37" i="108"/>
  <c r="L37" i="108" s="1"/>
  <c r="F36" i="108"/>
  <c r="L36" i="108" s="1"/>
  <c r="F35" i="108"/>
  <c r="L35" i="108" s="1"/>
  <c r="F34" i="108"/>
  <c r="L34" i="108" s="1"/>
  <c r="F33" i="108"/>
  <c r="L33" i="108" s="1"/>
  <c r="F32" i="108"/>
  <c r="L32" i="108" s="1"/>
  <c r="F31" i="108"/>
  <c r="L31" i="108" s="1"/>
  <c r="F30" i="108"/>
  <c r="L30" i="108" s="1"/>
  <c r="F29" i="108"/>
  <c r="L29" i="108" s="1"/>
  <c r="F28" i="108"/>
  <c r="L28" i="108" s="1"/>
  <c r="F27" i="108"/>
  <c r="L27" i="108" s="1"/>
  <c r="F26" i="108"/>
  <c r="L26" i="108" s="1"/>
  <c r="F25" i="108"/>
  <c r="L25" i="108" s="1"/>
  <c r="F24" i="108"/>
  <c r="L24" i="108" s="1"/>
  <c r="F23" i="108"/>
  <c r="L23" i="108" s="1"/>
  <c r="F22" i="108"/>
  <c r="L22" i="108" s="1"/>
  <c r="F21" i="108"/>
  <c r="L21" i="108" s="1"/>
  <c r="F20" i="108"/>
  <c r="L20" i="108" s="1"/>
  <c r="F19" i="108"/>
  <c r="L19" i="108" s="1"/>
  <c r="F18" i="108"/>
  <c r="L18" i="108" s="1"/>
  <c r="F17" i="108"/>
  <c r="L17" i="108" s="1"/>
  <c r="F16" i="108"/>
  <c r="L16" i="108" s="1"/>
  <c r="F15" i="108"/>
  <c r="L15" i="108" s="1"/>
  <c r="F14" i="108"/>
  <c r="L14" i="108" s="1"/>
  <c r="F13" i="108"/>
  <c r="L13" i="108" s="1"/>
  <c r="F12" i="108"/>
  <c r="L12" i="108" s="1"/>
  <c r="F11" i="108"/>
  <c r="L11" i="108" s="1"/>
  <c r="F10" i="108"/>
  <c r="L10" i="108" s="1"/>
  <c r="F9" i="108"/>
  <c r="L9" i="108" s="1"/>
  <c r="F8" i="108"/>
  <c r="L8" i="108" s="1"/>
  <c r="F7" i="108"/>
  <c r="L7" i="108" s="1"/>
  <c r="F6" i="108"/>
  <c r="L6" i="108" s="1"/>
  <c r="F5" i="108"/>
  <c r="L5" i="108" s="1"/>
  <c r="F4" i="108"/>
  <c r="L4" i="108" s="1"/>
  <c r="G3" i="108"/>
  <c r="I3" i="108" s="1"/>
  <c r="F3" i="108"/>
  <c r="L3" i="108" s="1"/>
  <c r="I2" i="108"/>
  <c r="F2" i="108"/>
  <c r="F97" i="112" l="1"/>
  <c r="H3" i="109"/>
  <c r="I3" i="109" s="1"/>
  <c r="G20" i="112"/>
  <c r="G21" i="112" s="1"/>
  <c r="G22" i="112" s="1"/>
  <c r="G23" i="112" s="1"/>
  <c r="G24" i="112" s="1"/>
  <c r="G25" i="112" s="1"/>
  <c r="G26" i="112" s="1"/>
  <c r="G27" i="112" s="1"/>
  <c r="G28" i="112" s="1"/>
  <c r="G29" i="112" s="1"/>
  <c r="G30" i="112" s="1"/>
  <c r="G31" i="112" s="1"/>
  <c r="G32" i="112" s="1"/>
  <c r="G33" i="112" s="1"/>
  <c r="G34" i="112" s="1"/>
  <c r="G35" i="112" s="1"/>
  <c r="G36" i="112" s="1"/>
  <c r="G37" i="112" s="1"/>
  <c r="G38" i="112" s="1"/>
  <c r="G39" i="112" s="1"/>
  <c r="G40" i="112" s="1"/>
  <c r="G41" i="112" s="1"/>
  <c r="G42" i="112" s="1"/>
  <c r="G43" i="112" s="1"/>
  <c r="G44" i="112" s="1"/>
  <c r="G45" i="112" s="1"/>
  <c r="G46" i="112" s="1"/>
  <c r="G47" i="112" s="1"/>
  <c r="G48" i="112" s="1"/>
  <c r="G49" i="112" s="1"/>
  <c r="G50" i="112" s="1"/>
  <c r="G51" i="112" s="1"/>
  <c r="G52" i="112" s="1"/>
  <c r="G53" i="112" s="1"/>
  <c r="G54" i="112" s="1"/>
  <c r="G55" i="112" s="1"/>
  <c r="G56" i="112" s="1"/>
  <c r="L2" i="112"/>
  <c r="L97" i="112" s="1"/>
  <c r="H2" i="111"/>
  <c r="L17" i="111"/>
  <c r="F17" i="111"/>
  <c r="G5" i="107" s="1"/>
  <c r="L14" i="110"/>
  <c r="F14" i="110"/>
  <c r="J3" i="109"/>
  <c r="K3" i="109" s="1"/>
  <c r="F110" i="109"/>
  <c r="L2" i="109"/>
  <c r="L110" i="109" s="1"/>
  <c r="H4" i="109"/>
  <c r="I2" i="109"/>
  <c r="J2" i="109"/>
  <c r="J3" i="108"/>
  <c r="K3" i="108" s="1"/>
  <c r="G4" i="108"/>
  <c r="F54" i="108"/>
  <c r="L54" i="108" s="1"/>
  <c r="J2" i="108"/>
  <c r="K2" i="108" s="1"/>
  <c r="L2" i="108"/>
  <c r="E147" i="85"/>
  <c r="E146" i="85"/>
  <c r="E145" i="85"/>
  <c r="E144" i="85"/>
  <c r="E141" i="85"/>
  <c r="E140" i="85"/>
  <c r="E139" i="85"/>
  <c r="E138" i="85"/>
  <c r="E135" i="85"/>
  <c r="E134" i="85"/>
  <c r="E133" i="85"/>
  <c r="E132" i="85"/>
  <c r="E129" i="85"/>
  <c r="E128" i="85"/>
  <c r="E127" i="85"/>
  <c r="E126" i="85"/>
  <c r="E123" i="85"/>
  <c r="E122" i="85"/>
  <c r="E121" i="85"/>
  <c r="E120" i="85"/>
  <c r="E117" i="85"/>
  <c r="E116" i="85"/>
  <c r="E115" i="85"/>
  <c r="E114" i="85"/>
  <c r="E111" i="85"/>
  <c r="E110" i="85"/>
  <c r="E109" i="85"/>
  <c r="E108" i="85"/>
  <c r="E105" i="85"/>
  <c r="E104" i="85"/>
  <c r="E103" i="85"/>
  <c r="E102" i="85"/>
  <c r="E99" i="85"/>
  <c r="E98" i="85"/>
  <c r="E97" i="85"/>
  <c r="E96" i="85"/>
  <c r="E93" i="85"/>
  <c r="E92" i="85"/>
  <c r="E91" i="85"/>
  <c r="E90" i="85"/>
  <c r="E87" i="85"/>
  <c r="E86" i="85"/>
  <c r="E85" i="85"/>
  <c r="E84" i="85"/>
  <c r="E82" i="85"/>
  <c r="E81" i="85"/>
  <c r="E80" i="85"/>
  <c r="E79" i="85"/>
  <c r="E74" i="85"/>
  <c r="E73" i="85"/>
  <c r="E72" i="85"/>
  <c r="E71" i="85"/>
  <c r="E68" i="85"/>
  <c r="E67" i="85"/>
  <c r="E66" i="85"/>
  <c r="E65" i="85"/>
  <c r="E62" i="85"/>
  <c r="E61" i="85"/>
  <c r="E60" i="85"/>
  <c r="E59" i="85"/>
  <c r="E56" i="85"/>
  <c r="E55" i="85"/>
  <c r="E54" i="85"/>
  <c r="E53" i="85"/>
  <c r="E50" i="85"/>
  <c r="E49" i="85"/>
  <c r="E48" i="85"/>
  <c r="E47" i="85"/>
  <c r="E44" i="85"/>
  <c r="E43" i="85"/>
  <c r="E42" i="85"/>
  <c r="E41" i="85"/>
  <c r="J2" i="111" l="1"/>
  <c r="I2" i="111"/>
  <c r="H3" i="111"/>
  <c r="H5" i="109"/>
  <c r="K2" i="109"/>
  <c r="J4" i="109"/>
  <c r="K4" i="109" s="1"/>
  <c r="I4" i="109"/>
  <c r="F112" i="108"/>
  <c r="L112" i="108"/>
  <c r="I4" i="108"/>
  <c r="J4" i="108"/>
  <c r="K4" i="108" s="1"/>
  <c r="G5" i="108"/>
  <c r="G6" i="108" s="1"/>
  <c r="G57" i="112" l="1"/>
  <c r="G58" i="112" s="1"/>
  <c r="G59" i="112" s="1"/>
  <c r="G60" i="112" s="1"/>
  <c r="G61" i="112" s="1"/>
  <c r="G62" i="112" s="1"/>
  <c r="G63" i="112" s="1"/>
  <c r="G64" i="112" s="1"/>
  <c r="G65" i="112" s="1"/>
  <c r="G66" i="112" s="1"/>
  <c r="G67" i="112" s="1"/>
  <c r="G68" i="112" s="1"/>
  <c r="G69" i="112" s="1"/>
  <c r="G70" i="112" s="1"/>
  <c r="G71" i="112" s="1"/>
  <c r="G72" i="112" s="1"/>
  <c r="G73" i="112" s="1"/>
  <c r="G74" i="112" s="1"/>
  <c r="G75" i="112" s="1"/>
  <c r="G76" i="112" s="1"/>
  <c r="G77" i="112" s="1"/>
  <c r="G78" i="112" s="1"/>
  <c r="G79" i="112" s="1"/>
  <c r="G80" i="112" s="1"/>
  <c r="K2" i="111"/>
  <c r="H4" i="111"/>
  <c r="J3" i="111"/>
  <c r="K3" i="111" s="1"/>
  <c r="I3" i="111"/>
  <c r="H6" i="109"/>
  <c r="I5" i="109"/>
  <c r="J5" i="109"/>
  <c r="I6" i="108"/>
  <c r="J6" i="108"/>
  <c r="K6" i="108" s="1"/>
  <c r="J5" i="108"/>
  <c r="K5" i="108" s="1"/>
  <c r="I5" i="108"/>
  <c r="G7" i="108"/>
  <c r="H5" i="111" l="1"/>
  <c r="J4" i="111"/>
  <c r="I4" i="111"/>
  <c r="J6" i="109"/>
  <c r="K6" i="109" s="1"/>
  <c r="I6" i="109"/>
  <c r="H7" i="109"/>
  <c r="K5" i="109"/>
  <c r="I7" i="108"/>
  <c r="J7" i="108"/>
  <c r="K7" i="108" s="1"/>
  <c r="G8" i="108"/>
  <c r="G81" i="112" l="1"/>
  <c r="G82" i="112" s="1"/>
  <c r="G83" i="112" s="1"/>
  <c r="G84" i="112" s="1"/>
  <c r="G85" i="112" s="1"/>
  <c r="G86" i="112" s="1"/>
  <c r="G87" i="112" s="1"/>
  <c r="G88" i="112" s="1"/>
  <c r="G89" i="112" s="1"/>
  <c r="G90" i="112" s="1"/>
  <c r="G91" i="112" s="1"/>
  <c r="G92" i="112" s="1"/>
  <c r="G93" i="112" s="1"/>
  <c r="G94" i="112" s="1"/>
  <c r="K4" i="111"/>
  <c r="H6" i="111"/>
  <c r="J5" i="111"/>
  <c r="K5" i="111" s="1"/>
  <c r="I5" i="111"/>
  <c r="I7" i="109"/>
  <c r="J7" i="109"/>
  <c r="H8" i="109"/>
  <c r="I8" i="108"/>
  <c r="J8" i="108"/>
  <c r="K8" i="108" s="1"/>
  <c r="G9" i="108"/>
  <c r="H7" i="111" l="1"/>
  <c r="I6" i="111"/>
  <c r="J6" i="111"/>
  <c r="H9" i="109"/>
  <c r="J8" i="109"/>
  <c r="K8" i="109" s="1"/>
  <c r="I8" i="109"/>
  <c r="K7" i="109"/>
  <c r="I9" i="108"/>
  <c r="J9" i="108"/>
  <c r="K9" i="108" s="1"/>
  <c r="G10" i="108"/>
  <c r="G95" i="112" l="1"/>
  <c r="G96" i="112" s="1"/>
  <c r="K6" i="111"/>
  <c r="J7" i="111"/>
  <c r="K7" i="111" s="1"/>
  <c r="I7" i="111"/>
  <c r="H8" i="111"/>
  <c r="I9" i="109"/>
  <c r="J9" i="109"/>
  <c r="H10" i="109"/>
  <c r="I10" i="108"/>
  <c r="J10" i="108"/>
  <c r="K10" i="108" s="1"/>
  <c r="G11" i="108"/>
  <c r="J8" i="111" l="1"/>
  <c r="K8" i="111" s="1"/>
  <c r="I8" i="111"/>
  <c r="H9" i="111"/>
  <c r="J10" i="109"/>
  <c r="K10" i="109" s="1"/>
  <c r="I10" i="109"/>
  <c r="H11" i="109"/>
  <c r="K9" i="109"/>
  <c r="I11" i="108"/>
  <c r="J11" i="108"/>
  <c r="K11" i="108" s="1"/>
  <c r="G12" i="108"/>
  <c r="H10" i="111" l="1"/>
  <c r="J9" i="111"/>
  <c r="K9" i="111" s="1"/>
  <c r="I9" i="111"/>
  <c r="H12" i="109"/>
  <c r="J11" i="109"/>
  <c r="I11" i="109"/>
  <c r="I12" i="108"/>
  <c r="J12" i="108"/>
  <c r="K12" i="108" s="1"/>
  <c r="G13" i="108"/>
  <c r="H11" i="111" l="1"/>
  <c r="I10" i="111"/>
  <c r="J10" i="111"/>
  <c r="K10" i="111" s="1"/>
  <c r="K11" i="109"/>
  <c r="H13" i="109"/>
  <c r="I12" i="109"/>
  <c r="J12" i="109"/>
  <c r="K12" i="109" s="1"/>
  <c r="I13" i="108"/>
  <c r="J13" i="108"/>
  <c r="K13" i="108" s="1"/>
  <c r="G14" i="108"/>
  <c r="J11" i="111" l="1"/>
  <c r="K11" i="111" s="1"/>
  <c r="I11" i="111"/>
  <c r="H12" i="111"/>
  <c r="I13" i="109"/>
  <c r="J13" i="109"/>
  <c r="K13" i="109" s="1"/>
  <c r="H14" i="109"/>
  <c r="I14" i="108"/>
  <c r="J14" i="108"/>
  <c r="K14" i="108" s="1"/>
  <c r="G15" i="108"/>
  <c r="H13" i="111" l="1"/>
  <c r="J12" i="111"/>
  <c r="K12" i="111" s="1"/>
  <c r="I12" i="111"/>
  <c r="J14" i="109"/>
  <c r="K14" i="109" s="1"/>
  <c r="I14" i="109"/>
  <c r="H15" i="109"/>
  <c r="I15" i="108"/>
  <c r="J15" i="108"/>
  <c r="K15" i="108" s="1"/>
  <c r="G16" i="108"/>
  <c r="H14" i="111" l="1"/>
  <c r="J13" i="111"/>
  <c r="K13" i="111" s="1"/>
  <c r="I13" i="111"/>
  <c r="I15" i="109"/>
  <c r="J15" i="109"/>
  <c r="K15" i="109" s="1"/>
  <c r="H16" i="109"/>
  <c r="I16" i="108"/>
  <c r="J16" i="108"/>
  <c r="K16" i="108" s="1"/>
  <c r="G17" i="108"/>
  <c r="H16" i="111" l="1"/>
  <c r="H15" i="111"/>
  <c r="I14" i="111"/>
  <c r="J14" i="111"/>
  <c r="K14" i="111" s="1"/>
  <c r="H17" i="109"/>
  <c r="J16" i="109"/>
  <c r="K16" i="109" s="1"/>
  <c r="I16" i="109"/>
  <c r="J17" i="108"/>
  <c r="K17" i="108" s="1"/>
  <c r="I17" i="108"/>
  <c r="G18" i="108"/>
  <c r="I97" i="112" l="1"/>
  <c r="H97" i="112"/>
  <c r="J15" i="111"/>
  <c r="K15" i="111" s="1"/>
  <c r="I15" i="111"/>
  <c r="J16" i="111"/>
  <c r="I16" i="111"/>
  <c r="H17" i="111"/>
  <c r="H5" i="107" s="1"/>
  <c r="I17" i="109"/>
  <c r="J17" i="109"/>
  <c r="K17" i="109" s="1"/>
  <c r="H18" i="109"/>
  <c r="I18" i="108"/>
  <c r="J18" i="108"/>
  <c r="K18" i="108" s="1"/>
  <c r="G19" i="108"/>
  <c r="I17" i="111" l="1"/>
  <c r="I5" i="107" s="1"/>
  <c r="J97" i="112"/>
  <c r="K16" i="111"/>
  <c r="J17" i="111"/>
  <c r="J5" i="107" s="1"/>
  <c r="J18" i="109"/>
  <c r="K18" i="109" s="1"/>
  <c r="I18" i="109"/>
  <c r="H19" i="109"/>
  <c r="I19" i="108"/>
  <c r="J19" i="108"/>
  <c r="K19" i="108" s="1"/>
  <c r="G20" i="108"/>
  <c r="H20" i="108" s="1"/>
  <c r="H20" i="109" l="1"/>
  <c r="I19" i="109"/>
  <c r="J19" i="109"/>
  <c r="K19" i="109" s="1"/>
  <c r="I20" i="108"/>
  <c r="J20" i="108"/>
  <c r="K20" i="108" s="1"/>
  <c r="G21" i="108"/>
  <c r="H21" i="109" l="1"/>
  <c r="J20" i="109"/>
  <c r="K20" i="109" s="1"/>
  <c r="I20" i="109"/>
  <c r="I21" i="108"/>
  <c r="J21" i="108"/>
  <c r="K21" i="108" s="1"/>
  <c r="G22" i="108"/>
  <c r="G2" i="110" l="1"/>
  <c r="I21" i="109"/>
  <c r="J21" i="109"/>
  <c r="K21" i="109" s="1"/>
  <c r="H22" i="109"/>
  <c r="G23" i="108"/>
  <c r="G24" i="108" s="1"/>
  <c r="J22" i="109" l="1"/>
  <c r="K22" i="109" s="1"/>
  <c r="I22" i="109"/>
  <c r="H23" i="109"/>
  <c r="I24" i="108"/>
  <c r="J24" i="108"/>
  <c r="K24" i="108" s="1"/>
  <c r="I22" i="108"/>
  <c r="J22" i="108"/>
  <c r="K22" i="108" s="1"/>
  <c r="I23" i="108"/>
  <c r="J23" i="108"/>
  <c r="K23" i="108" s="1"/>
  <c r="G25" i="108"/>
  <c r="AJ120" i="92"/>
  <c r="AJ121" i="92"/>
  <c r="AJ122" i="92"/>
  <c r="AJ123" i="92"/>
  <c r="AJ124" i="92"/>
  <c r="AJ125" i="92"/>
  <c r="AJ126" i="92"/>
  <c r="AJ127" i="92"/>
  <c r="AJ128" i="92"/>
  <c r="AJ129" i="92"/>
  <c r="AJ130" i="92"/>
  <c r="AJ131" i="92"/>
  <c r="AJ132" i="92"/>
  <c r="AJ133" i="92"/>
  <c r="AJ134" i="92"/>
  <c r="AJ135" i="92"/>
  <c r="AJ136" i="92"/>
  <c r="AJ137" i="92"/>
  <c r="AJ119" i="92"/>
  <c r="I23" i="109" l="1"/>
  <c r="J23" i="109"/>
  <c r="K23" i="109" s="1"/>
  <c r="H24" i="109"/>
  <c r="I25" i="108"/>
  <c r="J25" i="108"/>
  <c r="K25" i="108" s="1"/>
  <c r="G26" i="108"/>
  <c r="E122" i="87"/>
  <c r="H2" i="87"/>
  <c r="G3" i="110" l="1"/>
  <c r="H25" i="109"/>
  <c r="J24" i="109"/>
  <c r="K24" i="109" s="1"/>
  <c r="I24" i="109"/>
  <c r="G27" i="108"/>
  <c r="G28" i="108" s="1"/>
  <c r="J2" i="87"/>
  <c r="I2" i="87"/>
  <c r="G4" i="110" l="1"/>
  <c r="G5" i="110" s="1"/>
  <c r="G6" i="110" s="1"/>
  <c r="H26" i="109"/>
  <c r="I25" i="109"/>
  <c r="J25" i="109"/>
  <c r="K25" i="109" s="1"/>
  <c r="G29" i="108"/>
  <c r="I26" i="108"/>
  <c r="J26" i="108"/>
  <c r="K26" i="108" s="1"/>
  <c r="I27" i="108"/>
  <c r="J27" i="108"/>
  <c r="K27" i="108" s="1"/>
  <c r="K2" i="87"/>
  <c r="G3" i="87"/>
  <c r="F3" i="87"/>
  <c r="L3" i="87" s="1"/>
  <c r="F4" i="87"/>
  <c r="L4" i="87" s="1"/>
  <c r="F5" i="87"/>
  <c r="L5" i="87" s="1"/>
  <c r="F6" i="87"/>
  <c r="L6" i="87" s="1"/>
  <c r="F7" i="87"/>
  <c r="L7" i="87" s="1"/>
  <c r="F8" i="87"/>
  <c r="L8" i="87" s="1"/>
  <c r="F9" i="87"/>
  <c r="L9" i="87" s="1"/>
  <c r="F10" i="87"/>
  <c r="L10" i="87" s="1"/>
  <c r="F11" i="87"/>
  <c r="L11" i="87" s="1"/>
  <c r="F12" i="87"/>
  <c r="L12" i="87" s="1"/>
  <c r="F13" i="87"/>
  <c r="L13" i="87" s="1"/>
  <c r="F14" i="87"/>
  <c r="L14" i="87" s="1"/>
  <c r="F15" i="87"/>
  <c r="L15" i="87" s="1"/>
  <c r="F16" i="87"/>
  <c r="L16" i="87" s="1"/>
  <c r="F17" i="87"/>
  <c r="L17" i="87" s="1"/>
  <c r="F18" i="87"/>
  <c r="L18" i="87" s="1"/>
  <c r="F19" i="87"/>
  <c r="L19" i="87" s="1"/>
  <c r="F20" i="87"/>
  <c r="L20" i="87" s="1"/>
  <c r="F21" i="87"/>
  <c r="L21" i="87" s="1"/>
  <c r="F22" i="87"/>
  <c r="L22" i="87" s="1"/>
  <c r="F23" i="87"/>
  <c r="L23" i="87" s="1"/>
  <c r="F24" i="87"/>
  <c r="L24" i="87" s="1"/>
  <c r="F25" i="87"/>
  <c r="L25" i="87" s="1"/>
  <c r="F26" i="87"/>
  <c r="L26" i="87" s="1"/>
  <c r="F27" i="87"/>
  <c r="L27" i="87" s="1"/>
  <c r="F28" i="87"/>
  <c r="L28" i="87" s="1"/>
  <c r="F29" i="87"/>
  <c r="L29" i="87" s="1"/>
  <c r="F30" i="87"/>
  <c r="L30" i="87" s="1"/>
  <c r="F31" i="87"/>
  <c r="L31" i="87" s="1"/>
  <c r="F32" i="87"/>
  <c r="L32" i="87" s="1"/>
  <c r="F33" i="87"/>
  <c r="L33" i="87" s="1"/>
  <c r="F34" i="87"/>
  <c r="L34" i="87" s="1"/>
  <c r="F35" i="87"/>
  <c r="L35" i="87" s="1"/>
  <c r="F36" i="87"/>
  <c r="L36" i="87" s="1"/>
  <c r="F37" i="87"/>
  <c r="L37" i="87" s="1"/>
  <c r="F38" i="87"/>
  <c r="L38" i="87" s="1"/>
  <c r="F39" i="87"/>
  <c r="L39" i="87" s="1"/>
  <c r="F40" i="87"/>
  <c r="L40" i="87" s="1"/>
  <c r="F41" i="87"/>
  <c r="L41" i="87" s="1"/>
  <c r="F42" i="87"/>
  <c r="L42" i="87" s="1"/>
  <c r="F43" i="87"/>
  <c r="L43" i="87" s="1"/>
  <c r="F44" i="87"/>
  <c r="L44" i="87" s="1"/>
  <c r="F45" i="87"/>
  <c r="L45" i="87" s="1"/>
  <c r="F46" i="87"/>
  <c r="L46" i="87" s="1"/>
  <c r="F47" i="87"/>
  <c r="L47" i="87" s="1"/>
  <c r="F48" i="87"/>
  <c r="L48" i="87" s="1"/>
  <c r="F49" i="87"/>
  <c r="L49" i="87" s="1"/>
  <c r="F50" i="87"/>
  <c r="L50" i="87" s="1"/>
  <c r="F51" i="87"/>
  <c r="L51" i="87" s="1"/>
  <c r="F52" i="87"/>
  <c r="L52" i="87" s="1"/>
  <c r="F53" i="87"/>
  <c r="L53" i="87" s="1"/>
  <c r="F54" i="87"/>
  <c r="L54" i="87" s="1"/>
  <c r="F55" i="87"/>
  <c r="L55" i="87" s="1"/>
  <c r="F56" i="87"/>
  <c r="L56" i="87" s="1"/>
  <c r="F57" i="87"/>
  <c r="L57" i="87" s="1"/>
  <c r="F58" i="87"/>
  <c r="L58" i="87" s="1"/>
  <c r="F59" i="87"/>
  <c r="L59" i="87" s="1"/>
  <c r="F60" i="87"/>
  <c r="L60" i="87" s="1"/>
  <c r="F61" i="87"/>
  <c r="L61" i="87" s="1"/>
  <c r="F62" i="87"/>
  <c r="L62" i="87" s="1"/>
  <c r="F63" i="87"/>
  <c r="L63" i="87" s="1"/>
  <c r="F64" i="87"/>
  <c r="L64" i="87" s="1"/>
  <c r="F65" i="87"/>
  <c r="L65" i="87" s="1"/>
  <c r="F66" i="87"/>
  <c r="L66" i="87" s="1"/>
  <c r="F67" i="87"/>
  <c r="L67" i="87" s="1"/>
  <c r="F68" i="87"/>
  <c r="L68" i="87" s="1"/>
  <c r="F69" i="87"/>
  <c r="L69" i="87" s="1"/>
  <c r="F70" i="87"/>
  <c r="L70" i="87" s="1"/>
  <c r="F71" i="87"/>
  <c r="L71" i="87" s="1"/>
  <c r="F72" i="87"/>
  <c r="L72" i="87" s="1"/>
  <c r="F73" i="87"/>
  <c r="L73" i="87" s="1"/>
  <c r="F74" i="87"/>
  <c r="L74" i="87" s="1"/>
  <c r="F75" i="87"/>
  <c r="L75" i="87" s="1"/>
  <c r="F76" i="87"/>
  <c r="L76" i="87" s="1"/>
  <c r="F77" i="87"/>
  <c r="L77" i="87" s="1"/>
  <c r="F78" i="87"/>
  <c r="L78" i="87" s="1"/>
  <c r="F79" i="87"/>
  <c r="L79" i="87" s="1"/>
  <c r="F80" i="87"/>
  <c r="L80" i="87" s="1"/>
  <c r="F81" i="87"/>
  <c r="L81" i="87" s="1"/>
  <c r="F82" i="87"/>
  <c r="L82" i="87" s="1"/>
  <c r="F83" i="87"/>
  <c r="L83" i="87" s="1"/>
  <c r="F84" i="87"/>
  <c r="L84" i="87" s="1"/>
  <c r="F85" i="87"/>
  <c r="L85" i="87" s="1"/>
  <c r="F86" i="87"/>
  <c r="L86" i="87" s="1"/>
  <c r="F87" i="87"/>
  <c r="L87" i="87" s="1"/>
  <c r="F88" i="87"/>
  <c r="L88" i="87" s="1"/>
  <c r="F89" i="87"/>
  <c r="L89" i="87" s="1"/>
  <c r="F90" i="87"/>
  <c r="L90" i="87" s="1"/>
  <c r="F91" i="87"/>
  <c r="L91" i="87" s="1"/>
  <c r="F92" i="87"/>
  <c r="L92" i="87" s="1"/>
  <c r="F93" i="87"/>
  <c r="L93" i="87" s="1"/>
  <c r="F94" i="87"/>
  <c r="L94" i="87" s="1"/>
  <c r="F95" i="87"/>
  <c r="L95" i="87" s="1"/>
  <c r="F96" i="87"/>
  <c r="L96" i="87" s="1"/>
  <c r="F97" i="87"/>
  <c r="L97" i="87" s="1"/>
  <c r="F98" i="87"/>
  <c r="L98" i="87" s="1"/>
  <c r="F99" i="87"/>
  <c r="L99" i="87" s="1"/>
  <c r="F100" i="87"/>
  <c r="L100" i="87" s="1"/>
  <c r="F101" i="87"/>
  <c r="L101" i="87" s="1"/>
  <c r="F102" i="87"/>
  <c r="L102" i="87" s="1"/>
  <c r="F103" i="87"/>
  <c r="L103" i="87" s="1"/>
  <c r="F104" i="87"/>
  <c r="L104" i="87" s="1"/>
  <c r="F105" i="87"/>
  <c r="L105" i="87" s="1"/>
  <c r="F106" i="87"/>
  <c r="L106" i="87" s="1"/>
  <c r="F107" i="87"/>
  <c r="L107" i="87" s="1"/>
  <c r="F108" i="87"/>
  <c r="L108" i="87" s="1"/>
  <c r="F109" i="87"/>
  <c r="L109" i="87" s="1"/>
  <c r="F110" i="87"/>
  <c r="L110" i="87" s="1"/>
  <c r="F111" i="87"/>
  <c r="L111" i="87" s="1"/>
  <c r="F112" i="87"/>
  <c r="L112" i="87" s="1"/>
  <c r="F113" i="87"/>
  <c r="L113" i="87" s="1"/>
  <c r="F114" i="87"/>
  <c r="L114" i="87" s="1"/>
  <c r="F115" i="87"/>
  <c r="L115" i="87" s="1"/>
  <c r="F116" i="87"/>
  <c r="L116" i="87" s="1"/>
  <c r="F117" i="87"/>
  <c r="L117" i="87" s="1"/>
  <c r="F118" i="87"/>
  <c r="L118" i="87" s="1"/>
  <c r="F119" i="87"/>
  <c r="L119" i="87" s="1"/>
  <c r="F120" i="87"/>
  <c r="L120" i="87" s="1"/>
  <c r="F121" i="87"/>
  <c r="L121" i="87" s="1"/>
  <c r="F2" i="87"/>
  <c r="E38" i="85"/>
  <c r="E37" i="85"/>
  <c r="E36" i="85"/>
  <c r="E35" i="85"/>
  <c r="E32" i="85"/>
  <c r="E31" i="85"/>
  <c r="E30" i="85"/>
  <c r="E29" i="85"/>
  <c r="E26" i="85"/>
  <c r="E25" i="85"/>
  <c r="E24" i="85"/>
  <c r="E23" i="85"/>
  <c r="E12" i="85"/>
  <c r="E11" i="85"/>
  <c r="E10" i="85"/>
  <c r="E9" i="85"/>
  <c r="E6" i="85"/>
  <c r="E5" i="85"/>
  <c r="E4" i="85"/>
  <c r="E3" i="85"/>
  <c r="E18" i="85"/>
  <c r="E19" i="85"/>
  <c r="E20" i="85"/>
  <c r="E17" i="85"/>
  <c r="AI117" i="92"/>
  <c r="AH108" i="92"/>
  <c r="AH116" i="92"/>
  <c r="AH115" i="92"/>
  <c r="AH114" i="92"/>
  <c r="AH113" i="92"/>
  <c r="AH112" i="92"/>
  <c r="AH111" i="92"/>
  <c r="AH110" i="92"/>
  <c r="AH109" i="92"/>
  <c r="AH107" i="92"/>
  <c r="AH106" i="92"/>
  <c r="AH105" i="92"/>
  <c r="AH104" i="92"/>
  <c r="AH103" i="92"/>
  <c r="AH102" i="92"/>
  <c r="AH101" i="92"/>
  <c r="AH100" i="92"/>
  <c r="AH99" i="92"/>
  <c r="AI91" i="92"/>
  <c r="AH56" i="92"/>
  <c r="AH57" i="92"/>
  <c r="AH58" i="92"/>
  <c r="AH59" i="92"/>
  <c r="AH60" i="92"/>
  <c r="AH61" i="92"/>
  <c r="AH62" i="92"/>
  <c r="AH63" i="92"/>
  <c r="AH64" i="92"/>
  <c r="AH65" i="92"/>
  <c r="AH66" i="92"/>
  <c r="AH67" i="92"/>
  <c r="AH68" i="92"/>
  <c r="AH69" i="92"/>
  <c r="AH70" i="92"/>
  <c r="AH71" i="92"/>
  <c r="AH72" i="92"/>
  <c r="AH73" i="92"/>
  <c r="AH74" i="92"/>
  <c r="AH75" i="92"/>
  <c r="AH76" i="92"/>
  <c r="AH77" i="92"/>
  <c r="AH78" i="92"/>
  <c r="AH79" i="92"/>
  <c r="AH80" i="92"/>
  <c r="AH81" i="92"/>
  <c r="AH82" i="92"/>
  <c r="AH83" i="92"/>
  <c r="AH84" i="92"/>
  <c r="AH85" i="92"/>
  <c r="AH86" i="92"/>
  <c r="AH87" i="92"/>
  <c r="AH88" i="92"/>
  <c r="AH89" i="92"/>
  <c r="AH90" i="92"/>
  <c r="AH55" i="92"/>
  <c r="K35" i="92"/>
  <c r="K36" i="92" s="1"/>
  <c r="F44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31" i="92"/>
  <c r="H10" i="97"/>
  <c r="L10" i="97"/>
  <c r="K4" i="97"/>
  <c r="L4" i="97" s="1"/>
  <c r="K5" i="97"/>
  <c r="K6" i="97"/>
  <c r="K7" i="97"/>
  <c r="K8" i="97"/>
  <c r="K9" i="97"/>
  <c r="H4" i="97"/>
  <c r="F4" i="97"/>
  <c r="F7" i="97"/>
  <c r="H7" i="97" s="1"/>
  <c r="E4" i="97"/>
  <c r="E5" i="97"/>
  <c r="F5" i="97" s="1"/>
  <c r="E6" i="97"/>
  <c r="F6" i="97" s="1"/>
  <c r="H6" i="97" s="1"/>
  <c r="E7" i="97"/>
  <c r="E8" i="97"/>
  <c r="F8" i="97" s="1"/>
  <c r="E9" i="97"/>
  <c r="F9" i="97" s="1"/>
  <c r="H9" i="97" s="1"/>
  <c r="L3" i="97"/>
  <c r="K3" i="97"/>
  <c r="H3" i="97"/>
  <c r="F3" i="97"/>
  <c r="E3" i="97"/>
  <c r="G7" i="110" l="1"/>
  <c r="H27" i="109"/>
  <c r="J26" i="109"/>
  <c r="K26" i="109" s="1"/>
  <c r="I26" i="109"/>
  <c r="L2" i="87"/>
  <c r="F122" i="87"/>
  <c r="I28" i="108"/>
  <c r="J28" i="108"/>
  <c r="K28" i="108" s="1"/>
  <c r="G30" i="108"/>
  <c r="L122" i="87"/>
  <c r="G4" i="87"/>
  <c r="H4" i="87" s="1"/>
  <c r="H3" i="87"/>
  <c r="L9" i="97"/>
  <c r="L8" i="97"/>
  <c r="H8" i="97"/>
  <c r="L7" i="97"/>
  <c r="L6" i="97"/>
  <c r="H5" i="97"/>
  <c r="L5" i="97"/>
  <c r="G8" i="110" l="1"/>
  <c r="G9" i="110" s="1"/>
  <c r="H28" i="109"/>
  <c r="J27" i="109"/>
  <c r="K27" i="109" s="1"/>
  <c r="I27" i="109"/>
  <c r="G5" i="87"/>
  <c r="H5" i="87" s="1"/>
  <c r="I5" i="87" s="1"/>
  <c r="I29" i="108"/>
  <c r="J29" i="108"/>
  <c r="K29" i="108" s="1"/>
  <c r="G31" i="108"/>
  <c r="J5" i="87"/>
  <c r="K5" i="87" s="1"/>
  <c r="I3" i="87"/>
  <c r="J3" i="87"/>
  <c r="J4" i="87"/>
  <c r="K4" i="87" s="1"/>
  <c r="I4" i="87"/>
  <c r="G6" i="87" l="1"/>
  <c r="H6" i="87" s="1"/>
  <c r="I28" i="109"/>
  <c r="J28" i="109"/>
  <c r="K28" i="109" s="1"/>
  <c r="H29" i="109"/>
  <c r="G32" i="108"/>
  <c r="I30" i="108"/>
  <c r="J30" i="108"/>
  <c r="K30" i="108" s="1"/>
  <c r="I6" i="87"/>
  <c r="J6" i="87"/>
  <c r="K6" i="87" s="1"/>
  <c r="K3" i="87"/>
  <c r="G7" i="87"/>
  <c r="H7" i="87" s="1"/>
  <c r="H30" i="109" l="1"/>
  <c r="I29" i="109"/>
  <c r="J29" i="109"/>
  <c r="K29" i="109" s="1"/>
  <c r="G33" i="108"/>
  <c r="I31" i="108"/>
  <c r="J31" i="108"/>
  <c r="K31" i="108" s="1"/>
  <c r="I7" i="87"/>
  <c r="J7" i="87"/>
  <c r="K7" i="87" s="1"/>
  <c r="G8" i="87"/>
  <c r="H8" i="87" s="1"/>
  <c r="G10" i="110" l="1"/>
  <c r="I30" i="109"/>
  <c r="J30" i="109"/>
  <c r="K30" i="109" s="1"/>
  <c r="H31" i="109"/>
  <c r="I32" i="108"/>
  <c r="J32" i="108"/>
  <c r="K32" i="108" s="1"/>
  <c r="G34" i="108"/>
  <c r="I8" i="87"/>
  <c r="J8" i="87"/>
  <c r="K8" i="87" s="1"/>
  <c r="G9" i="87"/>
  <c r="H9" i="87" s="1"/>
  <c r="J31" i="109" l="1"/>
  <c r="K31" i="109" s="1"/>
  <c r="I31" i="109"/>
  <c r="H32" i="109"/>
  <c r="J33" i="108"/>
  <c r="K33" i="108" s="1"/>
  <c r="I33" i="108"/>
  <c r="G35" i="108"/>
  <c r="J9" i="87"/>
  <c r="I9" i="87"/>
  <c r="G10" i="87"/>
  <c r="H10" i="87" s="1"/>
  <c r="H33" i="109" l="1"/>
  <c r="J32" i="109"/>
  <c r="K32" i="109" s="1"/>
  <c r="I32" i="109"/>
  <c r="G36" i="108"/>
  <c r="I34" i="108"/>
  <c r="J34" i="108"/>
  <c r="K34" i="108" s="1"/>
  <c r="K9" i="87"/>
  <c r="I10" i="87"/>
  <c r="J10" i="87"/>
  <c r="K10" i="87" s="1"/>
  <c r="G11" i="87"/>
  <c r="H11" i="87" s="1"/>
  <c r="J33" i="109" l="1"/>
  <c r="K33" i="109" s="1"/>
  <c r="I33" i="109"/>
  <c r="H34" i="109"/>
  <c r="G37" i="108"/>
  <c r="I35" i="108"/>
  <c r="J35" i="108"/>
  <c r="K35" i="108" s="1"/>
  <c r="I11" i="87"/>
  <c r="J11" i="87"/>
  <c r="K11" i="87" s="1"/>
  <c r="G12" i="87"/>
  <c r="H12" i="87" s="1"/>
  <c r="I34" i="109" l="1"/>
  <c r="J34" i="109"/>
  <c r="K34" i="109" s="1"/>
  <c r="H35" i="109"/>
  <c r="G38" i="108"/>
  <c r="I36" i="108"/>
  <c r="J36" i="108"/>
  <c r="K36" i="108" s="1"/>
  <c r="J12" i="87"/>
  <c r="K12" i="87" s="1"/>
  <c r="I12" i="87"/>
  <c r="G13" i="87"/>
  <c r="H13" i="87" s="1"/>
  <c r="H36" i="109" l="1"/>
  <c r="I35" i="109"/>
  <c r="J35" i="109"/>
  <c r="K35" i="109" s="1"/>
  <c r="J37" i="108"/>
  <c r="K37" i="108" s="1"/>
  <c r="I37" i="108"/>
  <c r="G39" i="108"/>
  <c r="J13" i="87"/>
  <c r="K13" i="87" s="1"/>
  <c r="I13" i="87"/>
  <c r="G14" i="87"/>
  <c r="H14" i="87" s="1"/>
  <c r="J36" i="109" l="1"/>
  <c r="K36" i="109" s="1"/>
  <c r="I36" i="109"/>
  <c r="H37" i="109"/>
  <c r="G40" i="108"/>
  <c r="I38" i="108"/>
  <c r="J38" i="108"/>
  <c r="K38" i="108" s="1"/>
  <c r="I14" i="87"/>
  <c r="J14" i="87"/>
  <c r="K14" i="87" s="1"/>
  <c r="G15" i="87"/>
  <c r="H15" i="87" s="1"/>
  <c r="J37" i="109" l="1"/>
  <c r="K37" i="109" s="1"/>
  <c r="I37" i="109"/>
  <c r="H38" i="109"/>
  <c r="G41" i="108"/>
  <c r="I39" i="108"/>
  <c r="J39" i="108"/>
  <c r="K39" i="108" s="1"/>
  <c r="I15" i="87"/>
  <c r="J15" i="87"/>
  <c r="K15" i="87" s="1"/>
  <c r="G16" i="87"/>
  <c r="H16" i="87" s="1"/>
  <c r="H39" i="109" l="1"/>
  <c r="I38" i="109"/>
  <c r="J38" i="109"/>
  <c r="K38" i="109" s="1"/>
  <c r="G42" i="108"/>
  <c r="I40" i="108"/>
  <c r="J40" i="108"/>
  <c r="K40" i="108" s="1"/>
  <c r="I16" i="87"/>
  <c r="J16" i="87"/>
  <c r="K16" i="87" s="1"/>
  <c r="G17" i="87"/>
  <c r="H17" i="87" s="1"/>
  <c r="H40" i="109" l="1"/>
  <c r="I39" i="109"/>
  <c r="J39" i="109"/>
  <c r="K39" i="109" s="1"/>
  <c r="G43" i="108"/>
  <c r="I41" i="108"/>
  <c r="J41" i="108"/>
  <c r="K41" i="108" s="1"/>
  <c r="J17" i="87"/>
  <c r="K17" i="87" s="1"/>
  <c r="I17" i="87"/>
  <c r="G18" i="87"/>
  <c r="H18" i="87" s="1"/>
  <c r="J40" i="109" l="1"/>
  <c r="K40" i="109" s="1"/>
  <c r="I40" i="109"/>
  <c r="H41" i="109"/>
  <c r="G44" i="108"/>
  <c r="I42" i="108"/>
  <c r="J42" i="108"/>
  <c r="K42" i="108" s="1"/>
  <c r="J18" i="87"/>
  <c r="K18" i="87" s="1"/>
  <c r="I18" i="87"/>
  <c r="G19" i="87"/>
  <c r="H19" i="87" s="1"/>
  <c r="J41" i="109" l="1"/>
  <c r="K41" i="109" s="1"/>
  <c r="I41" i="109"/>
  <c r="H42" i="109"/>
  <c r="G45" i="108"/>
  <c r="I43" i="108"/>
  <c r="J43" i="108"/>
  <c r="K43" i="108" s="1"/>
  <c r="I19" i="87"/>
  <c r="J19" i="87"/>
  <c r="K19" i="87" s="1"/>
  <c r="G20" i="87"/>
  <c r="H20" i="87" s="1"/>
  <c r="H43" i="109" l="1"/>
  <c r="I42" i="109"/>
  <c r="J42" i="109"/>
  <c r="K42" i="109" s="1"/>
  <c r="G46" i="108"/>
  <c r="I44" i="108"/>
  <c r="J44" i="108"/>
  <c r="K44" i="108" s="1"/>
  <c r="J20" i="87"/>
  <c r="K20" i="87" s="1"/>
  <c r="I20" i="87"/>
  <c r="G21" i="87"/>
  <c r="H21" i="87" s="1"/>
  <c r="H44" i="109" l="1"/>
  <c r="I43" i="109"/>
  <c r="J43" i="109"/>
  <c r="K43" i="109" s="1"/>
  <c r="G47" i="108"/>
  <c r="I45" i="108"/>
  <c r="J45" i="108"/>
  <c r="K45" i="108" s="1"/>
  <c r="J21" i="87"/>
  <c r="K21" i="87" s="1"/>
  <c r="I21" i="87"/>
  <c r="G22" i="87"/>
  <c r="H22" i="87" s="1"/>
  <c r="J44" i="109" l="1"/>
  <c r="K44" i="109" s="1"/>
  <c r="I44" i="109"/>
  <c r="H45" i="109"/>
  <c r="G48" i="108"/>
  <c r="I46" i="108"/>
  <c r="J46" i="108"/>
  <c r="K46" i="108" s="1"/>
  <c r="I22" i="87"/>
  <c r="J22" i="87"/>
  <c r="K22" i="87" s="1"/>
  <c r="G23" i="87"/>
  <c r="H23" i="87" s="1"/>
  <c r="J45" i="109" l="1"/>
  <c r="K45" i="109" s="1"/>
  <c r="I45" i="109"/>
  <c r="H46" i="109"/>
  <c r="G49" i="108"/>
  <c r="I47" i="108"/>
  <c r="J47" i="108"/>
  <c r="K47" i="108" s="1"/>
  <c r="J23" i="87"/>
  <c r="K23" i="87" s="1"/>
  <c r="I23" i="87"/>
  <c r="G24" i="87"/>
  <c r="H47" i="109" l="1"/>
  <c r="I46" i="109"/>
  <c r="J46" i="109"/>
  <c r="K46" i="109" s="1"/>
  <c r="G50" i="108"/>
  <c r="I48" i="108"/>
  <c r="J48" i="108"/>
  <c r="K48" i="108" s="1"/>
  <c r="J24" i="87"/>
  <c r="K24" i="87" s="1"/>
  <c r="I24" i="87"/>
  <c r="G25" i="87"/>
  <c r="H25" i="87" s="1"/>
  <c r="H48" i="109" l="1"/>
  <c r="I47" i="109"/>
  <c r="J47" i="109"/>
  <c r="K47" i="109" s="1"/>
  <c r="G51" i="108"/>
  <c r="J49" i="108"/>
  <c r="K49" i="108" s="1"/>
  <c r="I49" i="108"/>
  <c r="J25" i="87"/>
  <c r="K25" i="87" s="1"/>
  <c r="I25" i="87"/>
  <c r="G26" i="87"/>
  <c r="H26" i="87" s="1"/>
  <c r="J48" i="109" l="1"/>
  <c r="K48" i="109" s="1"/>
  <c r="I48" i="109"/>
  <c r="H49" i="109"/>
  <c r="G52" i="108"/>
  <c r="I50" i="108"/>
  <c r="J50" i="108"/>
  <c r="K50" i="108" s="1"/>
  <c r="I26" i="87"/>
  <c r="J26" i="87"/>
  <c r="K26" i="87" s="1"/>
  <c r="G27" i="87"/>
  <c r="H27" i="87" s="1"/>
  <c r="J49" i="109" l="1"/>
  <c r="K49" i="109" s="1"/>
  <c r="I49" i="109"/>
  <c r="H50" i="109"/>
  <c r="G53" i="108"/>
  <c r="I51" i="108"/>
  <c r="J51" i="108"/>
  <c r="K51" i="108" s="1"/>
  <c r="I27" i="87"/>
  <c r="J27" i="87"/>
  <c r="K27" i="87" s="1"/>
  <c r="G28" i="87"/>
  <c r="I50" i="109" l="1"/>
  <c r="J50" i="109"/>
  <c r="K50" i="109" s="1"/>
  <c r="H51" i="109"/>
  <c r="G54" i="108"/>
  <c r="I52" i="108"/>
  <c r="J52" i="108"/>
  <c r="K52" i="108" s="1"/>
  <c r="I28" i="87"/>
  <c r="J28" i="87"/>
  <c r="K28" i="87" s="1"/>
  <c r="G29" i="87"/>
  <c r="H29" i="87" s="1"/>
  <c r="I51" i="109" l="1"/>
  <c r="J51" i="109"/>
  <c r="K51" i="109" s="1"/>
  <c r="H52" i="109"/>
  <c r="I53" i="108"/>
  <c r="J53" i="108"/>
  <c r="K53" i="108" s="1"/>
  <c r="G55" i="108"/>
  <c r="J29" i="87"/>
  <c r="K29" i="87" s="1"/>
  <c r="I29" i="87"/>
  <c r="G30" i="87"/>
  <c r="H53" i="109" l="1"/>
  <c r="J52" i="109"/>
  <c r="K52" i="109" s="1"/>
  <c r="I52" i="109"/>
  <c r="G56" i="108"/>
  <c r="I54" i="108"/>
  <c r="J54" i="108"/>
  <c r="K54" i="108" s="1"/>
  <c r="I30" i="87"/>
  <c r="J30" i="87"/>
  <c r="K30" i="87" s="1"/>
  <c r="G31" i="87"/>
  <c r="J53" i="109" l="1"/>
  <c r="K53" i="109" s="1"/>
  <c r="I53" i="109"/>
  <c r="H54" i="109"/>
  <c r="I55" i="108"/>
  <c r="J55" i="108"/>
  <c r="K55" i="108" s="1"/>
  <c r="G57" i="108"/>
  <c r="I31" i="87"/>
  <c r="J31" i="87"/>
  <c r="K31" i="87" s="1"/>
  <c r="G32" i="87"/>
  <c r="H55" i="109" l="1"/>
  <c r="I54" i="109"/>
  <c r="J54" i="109"/>
  <c r="K54" i="109" s="1"/>
  <c r="G58" i="108"/>
  <c r="I56" i="108"/>
  <c r="J56" i="108"/>
  <c r="K56" i="108" s="1"/>
  <c r="I32" i="87"/>
  <c r="J32" i="87"/>
  <c r="K32" i="87" s="1"/>
  <c r="G33" i="87"/>
  <c r="H33" i="87" s="1"/>
  <c r="I55" i="109" l="1"/>
  <c r="J55" i="109"/>
  <c r="K55" i="109" s="1"/>
  <c r="H56" i="109"/>
  <c r="H58" i="108"/>
  <c r="G59" i="108"/>
  <c r="I57" i="108"/>
  <c r="J57" i="108"/>
  <c r="K57" i="108" s="1"/>
  <c r="J33" i="87"/>
  <c r="K33" i="87" s="1"/>
  <c r="I33" i="87"/>
  <c r="G34" i="87"/>
  <c r="J56" i="109" l="1"/>
  <c r="K56" i="109" s="1"/>
  <c r="I56" i="109"/>
  <c r="H57" i="109"/>
  <c r="H59" i="108"/>
  <c r="G60" i="108"/>
  <c r="I58" i="108"/>
  <c r="J58" i="108"/>
  <c r="K58" i="108" s="1"/>
  <c r="J34" i="87"/>
  <c r="K34" i="87" s="1"/>
  <c r="I34" i="87"/>
  <c r="G35" i="87"/>
  <c r="H35" i="87" s="1"/>
  <c r="H58" i="109" l="1"/>
  <c r="J57" i="109"/>
  <c r="K57" i="109" s="1"/>
  <c r="I57" i="109"/>
  <c r="G61" i="108"/>
  <c r="I59" i="108"/>
  <c r="J59" i="108"/>
  <c r="K59" i="108" s="1"/>
  <c r="I35" i="87"/>
  <c r="J35" i="87"/>
  <c r="K35" i="87" s="1"/>
  <c r="G36" i="87"/>
  <c r="H59" i="109" l="1"/>
  <c r="I58" i="109"/>
  <c r="J58" i="109"/>
  <c r="K58" i="109" s="1"/>
  <c r="G62" i="108"/>
  <c r="I60" i="108"/>
  <c r="J60" i="108"/>
  <c r="K60" i="108" s="1"/>
  <c r="J36" i="87"/>
  <c r="K36" i="87" s="1"/>
  <c r="I36" i="87"/>
  <c r="G37" i="87"/>
  <c r="J59" i="109" l="1"/>
  <c r="K59" i="109" s="1"/>
  <c r="I59" i="109"/>
  <c r="H60" i="109"/>
  <c r="G63" i="108"/>
  <c r="I61" i="108"/>
  <c r="J61" i="108"/>
  <c r="K61" i="108" s="1"/>
  <c r="J37" i="87"/>
  <c r="K37" i="87" s="1"/>
  <c r="I37" i="87"/>
  <c r="G38" i="87"/>
  <c r="H38" i="87" s="1"/>
  <c r="I60" i="109" l="1"/>
  <c r="J60" i="109"/>
  <c r="K60" i="109" s="1"/>
  <c r="H61" i="109"/>
  <c r="G64" i="108"/>
  <c r="I62" i="108"/>
  <c r="J62" i="108"/>
  <c r="K62" i="108" s="1"/>
  <c r="J38" i="87"/>
  <c r="K38" i="87" s="1"/>
  <c r="I38" i="87"/>
  <c r="G39" i="87"/>
  <c r="H39" i="87" s="1"/>
  <c r="H62" i="109" l="1"/>
  <c r="J61" i="109"/>
  <c r="K61" i="109" s="1"/>
  <c r="I61" i="109"/>
  <c r="G65" i="108"/>
  <c r="I63" i="108"/>
  <c r="J63" i="108"/>
  <c r="K63" i="108" s="1"/>
  <c r="I39" i="87"/>
  <c r="J39" i="87"/>
  <c r="K39" i="87" s="1"/>
  <c r="G40" i="87"/>
  <c r="H40" i="87" s="1"/>
  <c r="I62" i="109" l="1"/>
  <c r="J62" i="109"/>
  <c r="K62" i="109" s="1"/>
  <c r="H63" i="109"/>
  <c r="G66" i="108"/>
  <c r="I64" i="108"/>
  <c r="J64" i="108"/>
  <c r="K64" i="108" s="1"/>
  <c r="I40" i="87"/>
  <c r="J40" i="87"/>
  <c r="K40" i="87" s="1"/>
  <c r="G41" i="87"/>
  <c r="J63" i="109" l="1"/>
  <c r="K63" i="109" s="1"/>
  <c r="I63" i="109"/>
  <c r="H64" i="109"/>
  <c r="G67" i="108"/>
  <c r="J65" i="108"/>
  <c r="K65" i="108" s="1"/>
  <c r="I65" i="108"/>
  <c r="J41" i="87"/>
  <c r="K41" i="87" s="1"/>
  <c r="I41" i="87"/>
  <c r="G42" i="87"/>
  <c r="H42" i="87" s="1"/>
  <c r="H65" i="109" l="1"/>
  <c r="J64" i="109"/>
  <c r="K64" i="109" s="1"/>
  <c r="I64" i="109"/>
  <c r="G68" i="108"/>
  <c r="I66" i="108"/>
  <c r="J66" i="108"/>
  <c r="K66" i="108" s="1"/>
  <c r="J42" i="87"/>
  <c r="K42" i="87" s="1"/>
  <c r="I42" i="87"/>
  <c r="G43" i="87"/>
  <c r="H43" i="87" s="1"/>
  <c r="H66" i="109" l="1"/>
  <c r="J65" i="109"/>
  <c r="K65" i="109" s="1"/>
  <c r="I65" i="109"/>
  <c r="G69" i="108"/>
  <c r="I67" i="108"/>
  <c r="J67" i="108"/>
  <c r="K67" i="108" s="1"/>
  <c r="I43" i="87"/>
  <c r="J43" i="87"/>
  <c r="K43" i="87" s="1"/>
  <c r="G44" i="87"/>
  <c r="H44" i="87" s="1"/>
  <c r="I66" i="109" l="1"/>
  <c r="J66" i="109"/>
  <c r="K66" i="109" s="1"/>
  <c r="H67" i="109"/>
  <c r="G70" i="108"/>
  <c r="I68" i="108"/>
  <c r="J68" i="108"/>
  <c r="K68" i="108" s="1"/>
  <c r="J44" i="87"/>
  <c r="K44" i="87" s="1"/>
  <c r="I44" i="87"/>
  <c r="G45" i="87"/>
  <c r="H45" i="87" s="1"/>
  <c r="J67" i="109" l="1"/>
  <c r="K67" i="109" s="1"/>
  <c r="I67" i="109"/>
  <c r="H68" i="109"/>
  <c r="G71" i="108"/>
  <c r="I69" i="108"/>
  <c r="J69" i="108"/>
  <c r="K69" i="108" s="1"/>
  <c r="J45" i="87"/>
  <c r="K45" i="87" s="1"/>
  <c r="I45" i="87"/>
  <c r="G46" i="87"/>
  <c r="H46" i="87" s="1"/>
  <c r="J68" i="109" l="1"/>
  <c r="K68" i="109" s="1"/>
  <c r="I68" i="109"/>
  <c r="H69" i="109"/>
  <c r="G72" i="108"/>
  <c r="I70" i="108"/>
  <c r="J70" i="108"/>
  <c r="K70" i="108" s="1"/>
  <c r="J46" i="87"/>
  <c r="K46" i="87" s="1"/>
  <c r="I46" i="87"/>
  <c r="G47" i="87"/>
  <c r="H47" i="87" s="1"/>
  <c r="H70" i="109" l="1"/>
  <c r="J69" i="109"/>
  <c r="K69" i="109" s="1"/>
  <c r="I69" i="109"/>
  <c r="G73" i="108"/>
  <c r="I71" i="108"/>
  <c r="J71" i="108"/>
  <c r="K71" i="108" s="1"/>
  <c r="I47" i="87"/>
  <c r="J47" i="87"/>
  <c r="K47" i="87" s="1"/>
  <c r="G48" i="87"/>
  <c r="H48" i="87" s="1"/>
  <c r="H71" i="109" l="1"/>
  <c r="I70" i="109"/>
  <c r="J70" i="109"/>
  <c r="K70" i="109" s="1"/>
  <c r="G74" i="108"/>
  <c r="I72" i="108"/>
  <c r="J72" i="108"/>
  <c r="K72" i="108" s="1"/>
  <c r="I48" i="87"/>
  <c r="J48" i="87"/>
  <c r="K48" i="87" s="1"/>
  <c r="G49" i="87"/>
  <c r="H49" i="87" s="1"/>
  <c r="J71" i="109" l="1"/>
  <c r="K71" i="109" s="1"/>
  <c r="I71" i="109"/>
  <c r="H72" i="109"/>
  <c r="G75" i="108"/>
  <c r="I73" i="108"/>
  <c r="J73" i="108"/>
  <c r="K73" i="108" s="1"/>
  <c r="I49" i="87"/>
  <c r="J49" i="87"/>
  <c r="K49" i="87" s="1"/>
  <c r="G50" i="87"/>
  <c r="H50" i="87" s="1"/>
  <c r="J72" i="109" l="1"/>
  <c r="K72" i="109" s="1"/>
  <c r="I72" i="109"/>
  <c r="H73" i="109"/>
  <c r="G76" i="108"/>
  <c r="I74" i="108"/>
  <c r="J74" i="108"/>
  <c r="K74" i="108" s="1"/>
  <c r="J50" i="87"/>
  <c r="K50" i="87" s="1"/>
  <c r="I50" i="87"/>
  <c r="G51" i="87"/>
  <c r="H51" i="87" s="1"/>
  <c r="H74" i="109" l="1"/>
  <c r="J73" i="109"/>
  <c r="K73" i="109" s="1"/>
  <c r="I73" i="109"/>
  <c r="G77" i="108"/>
  <c r="I75" i="108"/>
  <c r="J75" i="108"/>
  <c r="K75" i="108" s="1"/>
  <c r="I51" i="87"/>
  <c r="J51" i="87"/>
  <c r="K51" i="87" s="1"/>
  <c r="G52" i="87"/>
  <c r="H52" i="87" s="1"/>
  <c r="H75" i="109" l="1"/>
  <c r="I74" i="109"/>
  <c r="J74" i="109"/>
  <c r="K74" i="109" s="1"/>
  <c r="G78" i="108"/>
  <c r="I76" i="108"/>
  <c r="J76" i="108"/>
  <c r="K76" i="108" s="1"/>
  <c r="J52" i="87"/>
  <c r="K52" i="87" s="1"/>
  <c r="I52" i="87"/>
  <c r="G53" i="87"/>
  <c r="H53" i="87" s="1"/>
  <c r="J75" i="109" l="1"/>
  <c r="K75" i="109" s="1"/>
  <c r="I75" i="109"/>
  <c r="H76" i="109"/>
  <c r="G79" i="108"/>
  <c r="I77" i="108"/>
  <c r="J77" i="108"/>
  <c r="K77" i="108" s="1"/>
  <c r="J53" i="87"/>
  <c r="K53" i="87" s="1"/>
  <c r="I53" i="87"/>
  <c r="G54" i="87"/>
  <c r="H54" i="87" s="1"/>
  <c r="H77" i="109" l="1"/>
  <c r="J76" i="109"/>
  <c r="K76" i="109" s="1"/>
  <c r="I76" i="109"/>
  <c r="G80" i="108"/>
  <c r="I78" i="108"/>
  <c r="J78" i="108"/>
  <c r="K78" i="108" s="1"/>
  <c r="J54" i="87"/>
  <c r="K54" i="87" s="1"/>
  <c r="I54" i="87"/>
  <c r="G55" i="87"/>
  <c r="H55" i="87" s="1"/>
  <c r="H78" i="109" l="1"/>
  <c r="I77" i="109"/>
  <c r="J77" i="109"/>
  <c r="K77" i="109" s="1"/>
  <c r="G81" i="108"/>
  <c r="I79" i="108"/>
  <c r="J79" i="108"/>
  <c r="K79" i="108" s="1"/>
  <c r="I55" i="87"/>
  <c r="J55" i="87"/>
  <c r="K55" i="87" s="1"/>
  <c r="G56" i="87"/>
  <c r="H56" i="87" s="1"/>
  <c r="H79" i="109" l="1"/>
  <c r="I78" i="109"/>
  <c r="J78" i="109"/>
  <c r="K78" i="109" s="1"/>
  <c r="G82" i="108"/>
  <c r="G83" i="108" s="1"/>
  <c r="I80" i="108"/>
  <c r="J80" i="108"/>
  <c r="K80" i="108" s="1"/>
  <c r="J56" i="87"/>
  <c r="K56" i="87" s="1"/>
  <c r="I56" i="87"/>
  <c r="G57" i="87"/>
  <c r="H57" i="87" s="1"/>
  <c r="J79" i="109" l="1"/>
  <c r="K79" i="109" s="1"/>
  <c r="I79" i="109"/>
  <c r="H80" i="109"/>
  <c r="J81" i="108"/>
  <c r="K81" i="108" s="1"/>
  <c r="I81" i="108"/>
  <c r="I83" i="108"/>
  <c r="J83" i="108"/>
  <c r="K83" i="108" s="1"/>
  <c r="I82" i="108"/>
  <c r="J82" i="108"/>
  <c r="K82" i="108" s="1"/>
  <c r="G84" i="108"/>
  <c r="H84" i="108" s="1"/>
  <c r="J57" i="87"/>
  <c r="K57" i="87" s="1"/>
  <c r="I57" i="87"/>
  <c r="G58" i="87"/>
  <c r="H58" i="87" s="1"/>
  <c r="J80" i="109" l="1"/>
  <c r="K80" i="109" s="1"/>
  <c r="I80" i="109"/>
  <c r="H81" i="109"/>
  <c r="I84" i="108"/>
  <c r="J84" i="108"/>
  <c r="K84" i="108" s="1"/>
  <c r="G85" i="108"/>
  <c r="H85" i="108" s="1"/>
  <c r="J58" i="87"/>
  <c r="K58" i="87" s="1"/>
  <c r="I58" i="87"/>
  <c r="G59" i="87"/>
  <c r="H59" i="87" s="1"/>
  <c r="H82" i="109" l="1"/>
  <c r="J81" i="109"/>
  <c r="K81" i="109" s="1"/>
  <c r="I81" i="109"/>
  <c r="I85" i="108"/>
  <c r="J85" i="108"/>
  <c r="K85" i="108" s="1"/>
  <c r="G86" i="108"/>
  <c r="I59" i="87"/>
  <c r="J59" i="87"/>
  <c r="K59" i="87" s="1"/>
  <c r="G60" i="87"/>
  <c r="H60" i="87" s="1"/>
  <c r="H83" i="109" l="1"/>
  <c r="I82" i="109"/>
  <c r="J82" i="109"/>
  <c r="K82" i="109" s="1"/>
  <c r="I86" i="108"/>
  <c r="J86" i="108"/>
  <c r="K86" i="108" s="1"/>
  <c r="G87" i="108"/>
  <c r="I60" i="87"/>
  <c r="J60" i="87"/>
  <c r="K60" i="87" s="1"/>
  <c r="G61" i="87"/>
  <c r="H61" i="87" s="1"/>
  <c r="J83" i="109" l="1"/>
  <c r="K83" i="109" s="1"/>
  <c r="I83" i="109"/>
  <c r="H84" i="109"/>
  <c r="I87" i="108"/>
  <c r="J87" i="108"/>
  <c r="K87" i="108" s="1"/>
  <c r="G88" i="108"/>
  <c r="I61" i="87"/>
  <c r="J61" i="87"/>
  <c r="K61" i="87" s="1"/>
  <c r="G62" i="87"/>
  <c r="H62" i="87" s="1"/>
  <c r="G11" i="110" l="1"/>
  <c r="G12" i="110" s="1"/>
  <c r="J84" i="109"/>
  <c r="K84" i="109" s="1"/>
  <c r="I84" i="109"/>
  <c r="H85" i="109"/>
  <c r="G89" i="108"/>
  <c r="J62" i="87"/>
  <c r="K62" i="87" s="1"/>
  <c r="I62" i="87"/>
  <c r="G63" i="87"/>
  <c r="H63" i="87" s="1"/>
  <c r="H86" i="109" l="1"/>
  <c r="J85" i="109"/>
  <c r="K85" i="109" s="1"/>
  <c r="I85" i="109"/>
  <c r="I88" i="108"/>
  <c r="J88" i="108"/>
  <c r="K88" i="108" s="1"/>
  <c r="G90" i="108"/>
  <c r="I63" i="87"/>
  <c r="J63" i="87"/>
  <c r="K63" i="87" s="1"/>
  <c r="G64" i="87"/>
  <c r="H64" i="87" s="1"/>
  <c r="H87" i="109" l="1"/>
  <c r="I86" i="109"/>
  <c r="J86" i="109"/>
  <c r="K86" i="109" s="1"/>
  <c r="I89" i="108"/>
  <c r="J89" i="108"/>
  <c r="K89" i="108" s="1"/>
  <c r="G91" i="108"/>
  <c r="I64" i="87"/>
  <c r="J64" i="87"/>
  <c r="K64" i="87" s="1"/>
  <c r="G65" i="87"/>
  <c r="H65" i="87" s="1"/>
  <c r="J87" i="109" l="1"/>
  <c r="K87" i="109" s="1"/>
  <c r="I87" i="109"/>
  <c r="H88" i="109"/>
  <c r="G92" i="108"/>
  <c r="I90" i="108"/>
  <c r="J90" i="108"/>
  <c r="K90" i="108" s="1"/>
  <c r="I65" i="87"/>
  <c r="J65" i="87"/>
  <c r="K65" i="87" s="1"/>
  <c r="G66" i="87"/>
  <c r="H66" i="87" s="1"/>
  <c r="J88" i="109" l="1"/>
  <c r="K88" i="109" s="1"/>
  <c r="I88" i="109"/>
  <c r="H89" i="109"/>
  <c r="G93" i="108"/>
  <c r="I91" i="108"/>
  <c r="J91" i="108"/>
  <c r="K91" i="108" s="1"/>
  <c r="J66" i="87"/>
  <c r="K66" i="87" s="1"/>
  <c r="I66" i="87"/>
  <c r="G67" i="87"/>
  <c r="H67" i="87" s="1"/>
  <c r="H90" i="109" l="1"/>
  <c r="J89" i="109"/>
  <c r="K89" i="109" s="1"/>
  <c r="I89" i="109"/>
  <c r="G94" i="108"/>
  <c r="I92" i="108"/>
  <c r="J92" i="108"/>
  <c r="K92" i="108" s="1"/>
  <c r="I67" i="87"/>
  <c r="J67" i="87"/>
  <c r="K67" i="87" s="1"/>
  <c r="G68" i="87"/>
  <c r="H68" i="87" s="1"/>
  <c r="H91" i="109" l="1"/>
  <c r="I90" i="109"/>
  <c r="J90" i="109"/>
  <c r="K90" i="109" s="1"/>
  <c r="G95" i="108"/>
  <c r="I93" i="108"/>
  <c r="J93" i="108"/>
  <c r="K93" i="108" s="1"/>
  <c r="I68" i="87"/>
  <c r="J68" i="87"/>
  <c r="K68" i="87" s="1"/>
  <c r="G69" i="87"/>
  <c r="H69" i="87" s="1"/>
  <c r="J91" i="109" l="1"/>
  <c r="K91" i="109" s="1"/>
  <c r="I91" i="109"/>
  <c r="H92" i="109"/>
  <c r="G96" i="108"/>
  <c r="I94" i="108"/>
  <c r="J94" i="108"/>
  <c r="K94" i="108" s="1"/>
  <c r="J69" i="87"/>
  <c r="K69" i="87" s="1"/>
  <c r="I69" i="87"/>
  <c r="G70" i="87"/>
  <c r="H70" i="87" s="1"/>
  <c r="J92" i="109" l="1"/>
  <c r="K92" i="109" s="1"/>
  <c r="I92" i="109"/>
  <c r="H93" i="109"/>
  <c r="G97" i="108"/>
  <c r="I95" i="108"/>
  <c r="J95" i="108"/>
  <c r="K95" i="108" s="1"/>
  <c r="J70" i="87"/>
  <c r="K70" i="87" s="1"/>
  <c r="I70" i="87"/>
  <c r="G71" i="87"/>
  <c r="H71" i="87" s="1"/>
  <c r="H94" i="109" l="1"/>
  <c r="J93" i="109"/>
  <c r="K93" i="109" s="1"/>
  <c r="I93" i="109"/>
  <c r="G98" i="108"/>
  <c r="I96" i="108"/>
  <c r="J96" i="108"/>
  <c r="K96" i="108" s="1"/>
  <c r="I71" i="87"/>
  <c r="J71" i="87"/>
  <c r="K71" i="87" s="1"/>
  <c r="G72" i="87"/>
  <c r="H72" i="87" s="1"/>
  <c r="H95" i="109" l="1"/>
  <c r="I94" i="109"/>
  <c r="J94" i="109"/>
  <c r="K94" i="109" s="1"/>
  <c r="G99" i="108"/>
  <c r="J97" i="108"/>
  <c r="K97" i="108" s="1"/>
  <c r="I97" i="108"/>
  <c r="J72" i="87"/>
  <c r="K72" i="87" s="1"/>
  <c r="I72" i="87"/>
  <c r="G73" i="87"/>
  <c r="H73" i="87" s="1"/>
  <c r="J95" i="109" l="1"/>
  <c r="K95" i="109" s="1"/>
  <c r="I95" i="109"/>
  <c r="H96" i="109"/>
  <c r="G100" i="108"/>
  <c r="I98" i="108"/>
  <c r="J98" i="108"/>
  <c r="K98" i="108" s="1"/>
  <c r="J73" i="87"/>
  <c r="K73" i="87" s="1"/>
  <c r="I73" i="87"/>
  <c r="G74" i="87"/>
  <c r="H74" i="87" s="1"/>
  <c r="J96" i="109" l="1"/>
  <c r="K96" i="109" s="1"/>
  <c r="I96" i="109"/>
  <c r="H97" i="109"/>
  <c r="H100" i="108"/>
  <c r="G101" i="108"/>
  <c r="I99" i="108"/>
  <c r="J99" i="108"/>
  <c r="K99" i="108" s="1"/>
  <c r="J74" i="87"/>
  <c r="K74" i="87" s="1"/>
  <c r="I74" i="87"/>
  <c r="G75" i="87"/>
  <c r="H75" i="87" s="1"/>
  <c r="H98" i="109" l="1"/>
  <c r="J97" i="109"/>
  <c r="K97" i="109" s="1"/>
  <c r="I97" i="109"/>
  <c r="H101" i="108"/>
  <c r="G102" i="108"/>
  <c r="I100" i="108"/>
  <c r="J100" i="108"/>
  <c r="K100" i="108" s="1"/>
  <c r="I75" i="87"/>
  <c r="J75" i="87"/>
  <c r="K75" i="87" s="1"/>
  <c r="G76" i="87"/>
  <c r="H76" i="87" s="1"/>
  <c r="H99" i="109" l="1"/>
  <c r="I98" i="109"/>
  <c r="J98" i="109"/>
  <c r="K98" i="109" s="1"/>
  <c r="G103" i="108"/>
  <c r="I101" i="108"/>
  <c r="J101" i="108"/>
  <c r="K101" i="108" s="1"/>
  <c r="I76" i="87"/>
  <c r="J76" i="87"/>
  <c r="K76" i="87" s="1"/>
  <c r="G77" i="87"/>
  <c r="H77" i="87" s="1"/>
  <c r="J99" i="109" l="1"/>
  <c r="K99" i="109" s="1"/>
  <c r="I99" i="109"/>
  <c r="H100" i="109"/>
  <c r="G104" i="108"/>
  <c r="I102" i="108"/>
  <c r="J102" i="108"/>
  <c r="K102" i="108" s="1"/>
  <c r="I77" i="87"/>
  <c r="J77" i="87"/>
  <c r="K77" i="87" s="1"/>
  <c r="G78" i="87"/>
  <c r="J100" i="109" l="1"/>
  <c r="K100" i="109" s="1"/>
  <c r="I100" i="109"/>
  <c r="H101" i="109"/>
  <c r="H104" i="108"/>
  <c r="G105" i="108"/>
  <c r="I103" i="108"/>
  <c r="J103" i="108"/>
  <c r="K103" i="108" s="1"/>
  <c r="G79" i="87"/>
  <c r="H78" i="87"/>
  <c r="H102" i="109" l="1"/>
  <c r="J101" i="109"/>
  <c r="K101" i="109" s="1"/>
  <c r="I101" i="109"/>
  <c r="H105" i="108"/>
  <c r="G106" i="108"/>
  <c r="I104" i="108"/>
  <c r="J104" i="108"/>
  <c r="K104" i="108" s="1"/>
  <c r="J78" i="87"/>
  <c r="K78" i="87" s="1"/>
  <c r="I78" i="87"/>
  <c r="G80" i="87"/>
  <c r="H79" i="87"/>
  <c r="H103" i="109" l="1"/>
  <c r="I102" i="109"/>
  <c r="J102" i="109"/>
  <c r="K102" i="109" s="1"/>
  <c r="H106" i="108"/>
  <c r="G107" i="108"/>
  <c r="I105" i="108"/>
  <c r="J105" i="108"/>
  <c r="K105" i="108" s="1"/>
  <c r="I79" i="87"/>
  <c r="J79" i="87"/>
  <c r="K79" i="87" s="1"/>
  <c r="G81" i="87"/>
  <c r="H80" i="87"/>
  <c r="J103" i="109" l="1"/>
  <c r="K103" i="109" s="1"/>
  <c r="I103" i="109"/>
  <c r="H104" i="109"/>
  <c r="G108" i="108"/>
  <c r="H108" i="108" s="1"/>
  <c r="H107" i="108"/>
  <c r="I106" i="108"/>
  <c r="J106" i="108"/>
  <c r="K106" i="108" s="1"/>
  <c r="I80" i="87"/>
  <c r="J80" i="87"/>
  <c r="K80" i="87" s="1"/>
  <c r="G82" i="87"/>
  <c r="H81" i="87"/>
  <c r="J104" i="109" l="1"/>
  <c r="K104" i="109" s="1"/>
  <c r="I104" i="109"/>
  <c r="H105" i="109"/>
  <c r="I107" i="108"/>
  <c r="J107" i="108"/>
  <c r="K107" i="108" s="1"/>
  <c r="I108" i="108"/>
  <c r="J108" i="108"/>
  <c r="K108" i="108" s="1"/>
  <c r="G109" i="108"/>
  <c r="H109" i="108" s="1"/>
  <c r="G83" i="87"/>
  <c r="H82" i="87"/>
  <c r="I81" i="87"/>
  <c r="J81" i="87"/>
  <c r="K81" i="87" s="1"/>
  <c r="H106" i="109" l="1"/>
  <c r="J105" i="109"/>
  <c r="K105" i="109" s="1"/>
  <c r="I105" i="109"/>
  <c r="I109" i="108"/>
  <c r="J109" i="108"/>
  <c r="K109" i="108" s="1"/>
  <c r="G110" i="108"/>
  <c r="H110" i="108" s="1"/>
  <c r="J82" i="87"/>
  <c r="K82" i="87" s="1"/>
  <c r="I82" i="87"/>
  <c r="G84" i="87"/>
  <c r="H83" i="87"/>
  <c r="H107" i="109" l="1"/>
  <c r="I106" i="109"/>
  <c r="J106" i="109"/>
  <c r="K106" i="109" s="1"/>
  <c r="I110" i="108"/>
  <c r="J110" i="108"/>
  <c r="K110" i="108" s="1"/>
  <c r="G111" i="108"/>
  <c r="H111" i="108" s="1"/>
  <c r="I83" i="87"/>
  <c r="J83" i="87"/>
  <c r="K83" i="87" s="1"/>
  <c r="G85" i="87"/>
  <c r="H84" i="87"/>
  <c r="G13" i="110" l="1"/>
  <c r="J107" i="109"/>
  <c r="K107" i="109" s="1"/>
  <c r="I107" i="109"/>
  <c r="H108" i="109"/>
  <c r="I111" i="108"/>
  <c r="I112" i="108" s="1"/>
  <c r="J111" i="108"/>
  <c r="K111" i="108" s="1"/>
  <c r="H112" i="108"/>
  <c r="I84" i="87"/>
  <c r="J84" i="87"/>
  <c r="K84" i="87" s="1"/>
  <c r="G86" i="87"/>
  <c r="H85" i="87"/>
  <c r="I14" i="110" l="1"/>
  <c r="H14" i="110"/>
  <c r="J108" i="109"/>
  <c r="K108" i="109" s="1"/>
  <c r="I108" i="109"/>
  <c r="H109" i="109"/>
  <c r="J112" i="108"/>
  <c r="J85" i="87"/>
  <c r="K85" i="87" s="1"/>
  <c r="I85" i="87"/>
  <c r="G87" i="87"/>
  <c r="H86" i="87"/>
  <c r="J14" i="110" l="1"/>
  <c r="J109" i="109"/>
  <c r="I109" i="109"/>
  <c r="I110" i="109" s="1"/>
  <c r="H110" i="109"/>
  <c r="J86" i="87"/>
  <c r="K86" i="87" s="1"/>
  <c r="I86" i="87"/>
  <c r="G88" i="87"/>
  <c r="H87" i="87"/>
  <c r="K109" i="109" l="1"/>
  <c r="J110" i="109"/>
  <c r="I87" i="87"/>
  <c r="J87" i="87"/>
  <c r="K87" i="87" s="1"/>
  <c r="G89" i="87"/>
  <c r="H88" i="87"/>
  <c r="J88" i="87" l="1"/>
  <c r="K88" i="87" s="1"/>
  <c r="I88" i="87"/>
  <c r="G90" i="87"/>
  <c r="H89" i="87"/>
  <c r="J89" i="87" l="1"/>
  <c r="K89" i="87" s="1"/>
  <c r="I89" i="87"/>
  <c r="G91" i="87"/>
  <c r="H90" i="87"/>
  <c r="J90" i="87" l="1"/>
  <c r="K90" i="87" s="1"/>
  <c r="I90" i="87"/>
  <c r="G92" i="87"/>
  <c r="H91" i="87"/>
  <c r="I91" i="87" l="1"/>
  <c r="J91" i="87"/>
  <c r="K91" i="87" s="1"/>
  <c r="G93" i="87"/>
  <c r="H92" i="87"/>
  <c r="I92" i="87" l="1"/>
  <c r="J92" i="87"/>
  <c r="K92" i="87" s="1"/>
  <c r="G94" i="87"/>
  <c r="H93" i="87"/>
  <c r="I93" i="87" l="1"/>
  <c r="J93" i="87"/>
  <c r="K93" i="87" s="1"/>
  <c r="G95" i="87"/>
  <c r="H94" i="87"/>
  <c r="G96" i="87" l="1"/>
  <c r="H95" i="87"/>
  <c r="J94" i="87"/>
  <c r="K94" i="87" s="1"/>
  <c r="I94" i="87"/>
  <c r="I95" i="87" l="1"/>
  <c r="J95" i="87"/>
  <c r="K95" i="87" s="1"/>
  <c r="G97" i="87"/>
  <c r="I96" i="87" l="1"/>
  <c r="J96" i="87"/>
  <c r="K96" i="87" s="1"/>
  <c r="G98" i="87"/>
  <c r="I97" i="87" l="1"/>
  <c r="J97" i="87"/>
  <c r="K97" i="87" s="1"/>
  <c r="G99" i="87"/>
  <c r="H98" i="87"/>
  <c r="J98" i="87" l="1"/>
  <c r="K98" i="87" s="1"/>
  <c r="I98" i="87"/>
  <c r="G100" i="87"/>
  <c r="H99" i="87"/>
  <c r="I99" i="87" l="1"/>
  <c r="J99" i="87"/>
  <c r="K99" i="87" s="1"/>
  <c r="G101" i="87"/>
  <c r="H100" i="87"/>
  <c r="I100" i="87" l="1"/>
  <c r="J100" i="87"/>
  <c r="K100" i="87" s="1"/>
  <c r="G102" i="87"/>
  <c r="H101" i="87"/>
  <c r="J101" i="87" l="1"/>
  <c r="K101" i="87" s="1"/>
  <c r="I101" i="87"/>
  <c r="G103" i="87"/>
  <c r="H102" i="87"/>
  <c r="J102" i="87" l="1"/>
  <c r="K102" i="87" s="1"/>
  <c r="I102" i="87"/>
  <c r="G104" i="87"/>
  <c r="H103" i="87"/>
  <c r="I103" i="87" l="1"/>
  <c r="J103" i="87"/>
  <c r="K103" i="87" s="1"/>
  <c r="G105" i="87"/>
  <c r="H104" i="87"/>
  <c r="J104" i="87" l="1"/>
  <c r="K104" i="87" s="1"/>
  <c r="I104" i="87"/>
  <c r="G106" i="87"/>
  <c r="H105" i="87"/>
  <c r="J105" i="87" l="1"/>
  <c r="K105" i="87" s="1"/>
  <c r="I105" i="87"/>
  <c r="G107" i="87"/>
  <c r="H106" i="87"/>
  <c r="J106" i="87" l="1"/>
  <c r="K106" i="87" s="1"/>
  <c r="I106" i="87"/>
  <c r="G108" i="87"/>
  <c r="H107" i="87"/>
  <c r="I107" i="87" l="1"/>
  <c r="J107" i="87"/>
  <c r="K107" i="87" s="1"/>
  <c r="G109" i="87"/>
  <c r="H108" i="87"/>
  <c r="G110" i="87" l="1"/>
  <c r="H109" i="87"/>
  <c r="I108" i="87"/>
  <c r="J108" i="87"/>
  <c r="K108" i="87" s="1"/>
  <c r="I109" i="87" l="1"/>
  <c r="J109" i="87"/>
  <c r="K109" i="87" s="1"/>
  <c r="G111" i="87"/>
  <c r="H110" i="87"/>
  <c r="G112" i="87" l="1"/>
  <c r="H111" i="87"/>
  <c r="J110" i="87"/>
  <c r="K110" i="87" s="1"/>
  <c r="I110" i="87"/>
  <c r="I111" i="87" l="1"/>
  <c r="J111" i="87"/>
  <c r="K111" i="87" s="1"/>
  <c r="G113" i="87"/>
  <c r="H112" i="87"/>
  <c r="I112" i="87" l="1"/>
  <c r="J112" i="87"/>
  <c r="K112" i="87" s="1"/>
  <c r="G114" i="87"/>
  <c r="H113" i="87"/>
  <c r="J113" i="87" l="1"/>
  <c r="K113" i="87" s="1"/>
  <c r="I113" i="87"/>
  <c r="G115" i="87"/>
  <c r="H114" i="87"/>
  <c r="J114" i="87" l="1"/>
  <c r="K114" i="87" s="1"/>
  <c r="I114" i="87"/>
  <c r="G116" i="87"/>
  <c r="H115" i="87"/>
  <c r="I115" i="87" l="1"/>
  <c r="J115" i="87"/>
  <c r="K115" i="87" s="1"/>
  <c r="G117" i="87"/>
  <c r="H116" i="87"/>
  <c r="G118" i="87" l="1"/>
  <c r="H117" i="87"/>
  <c r="J116" i="87"/>
  <c r="K116" i="87" s="1"/>
  <c r="I116" i="87"/>
  <c r="J117" i="87" l="1"/>
  <c r="K117" i="87" s="1"/>
  <c r="I117" i="87"/>
  <c r="G119" i="87"/>
  <c r="H118" i="87"/>
  <c r="J118" i="87" l="1"/>
  <c r="K118" i="87" s="1"/>
  <c r="I118" i="87"/>
  <c r="G120" i="87"/>
  <c r="H119" i="87"/>
  <c r="I119" i="87" l="1"/>
  <c r="J119" i="87"/>
  <c r="K119" i="87" s="1"/>
  <c r="G121" i="87"/>
  <c r="H120" i="87"/>
  <c r="I120" i="87" l="1"/>
  <c r="J120" i="87"/>
  <c r="K120" i="87" s="1"/>
  <c r="J121" i="87"/>
  <c r="I121" i="87"/>
  <c r="I122" i="87" s="1"/>
  <c r="H122" i="87"/>
  <c r="K121" i="87" l="1"/>
  <c r="J122" i="87"/>
</calcChain>
</file>

<file path=xl/sharedStrings.xml><?xml version="1.0" encoding="utf-8"?>
<sst xmlns="http://schemas.openxmlformats.org/spreadsheetml/2006/main" count="1275" uniqueCount="87">
  <si>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</si>
  <si>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</si>
  <si>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</si>
  <si>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</si>
  <si>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</si>
  <si>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</si>
  <si>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</si>
  <si>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</si>
  <si>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</si>
  <si>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</si>
  <si>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</si>
  <si>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</si>
  <si>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</si>
  <si>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</si>
  <si>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2 BHK</t>
  </si>
  <si>
    <t>As per Plan Comp.</t>
  </si>
  <si>
    <t xml:space="preserve">As per Approved Plan RERA Carpet Area in 
Sq. Ft.                      
</t>
  </si>
  <si>
    <t>Sr.No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</si>
  <si>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</si>
  <si>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</si>
  <si>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</si>
  <si>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</si>
  <si>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</si>
  <si>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</si>
  <si>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</si>
  <si>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>Avg</t>
  </si>
  <si>
    <t>Status</t>
  </si>
  <si>
    <t>Tower</t>
  </si>
  <si>
    <t>9th Refuge Floor</t>
  </si>
  <si>
    <t>Total 4 flats</t>
  </si>
  <si>
    <t>2.5 BHK</t>
  </si>
  <si>
    <t>4 BHK</t>
  </si>
  <si>
    <t>10,11,12,14</t>
  </si>
  <si>
    <t>Total 4 Flats</t>
  </si>
  <si>
    <t>15,16,18,19</t>
  </si>
  <si>
    <t>PAA B WING 3 BHK</t>
  </si>
  <si>
    <t>A WING 2.5 BHK</t>
  </si>
  <si>
    <t>B WING 3 BHK</t>
  </si>
  <si>
    <t>A WING 4 BHK</t>
  </si>
  <si>
    <t>A WING 3 BHK</t>
  </si>
  <si>
    <t>PAA A WING 4 BHK</t>
  </si>
  <si>
    <t>PAA A WING 2.5 BHK</t>
  </si>
  <si>
    <t>PAA A WING 3 BHK</t>
  </si>
  <si>
    <t>PAA B WING 2 BHK</t>
  </si>
  <si>
    <t>B WING 2BHK</t>
  </si>
  <si>
    <t>B WING 2 BHK</t>
  </si>
  <si>
    <t>A - Wing</t>
  </si>
  <si>
    <t>17th Ref Flr</t>
  </si>
  <si>
    <t>Typical - 20-23, 26-30th Flr</t>
  </si>
  <si>
    <t>24 &amp; 31st Flr (Ref)</t>
  </si>
  <si>
    <t>25th &amp; 32nd Flr</t>
  </si>
  <si>
    <t>33rd Flr</t>
  </si>
  <si>
    <t>34 &amp; 35th Flr</t>
  </si>
  <si>
    <t>36 &amp; 37th Flr</t>
  </si>
  <si>
    <t>38th Flr</t>
  </si>
  <si>
    <t>39th Flr</t>
  </si>
  <si>
    <t>sameer gugle</t>
  </si>
  <si>
    <t>13th flr</t>
  </si>
  <si>
    <t>not consiered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</si>
  <si>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</si>
  <si>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Realizable Value                             in </t>
    </r>
    <r>
      <rPr>
        <b/>
        <sz val="7.5"/>
        <color theme="1"/>
        <rFont val="Rupee Foradian"/>
        <family val="2"/>
      </rPr>
      <t>`</t>
    </r>
  </si>
  <si>
    <r>
      <t xml:space="preserve">Distress Sale Value                             in </t>
    </r>
    <r>
      <rPr>
        <b/>
        <sz val="7"/>
        <color theme="1"/>
        <rFont val="Rupee Foradian"/>
        <family val="2"/>
      </rPr>
      <t>`</t>
    </r>
  </si>
  <si>
    <t>Sale / Rehab</t>
  </si>
  <si>
    <t>Sale</t>
  </si>
  <si>
    <t>Rehab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</si>
  <si>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</si>
  <si>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</si>
  <si>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</si>
  <si>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 - Wing</t>
  </si>
  <si>
    <t>9th Flr</t>
  </si>
  <si>
    <t>Ref</t>
  </si>
  <si>
    <t>ref</t>
  </si>
  <si>
    <t>Tot - 2</t>
  </si>
  <si>
    <t>17th Flr</t>
  </si>
  <si>
    <t>24th &amp; 31st Ref Flr</t>
  </si>
  <si>
    <t>34th &amp; 35th Flr</t>
  </si>
  <si>
    <t>36th &amp; 37th Flr</t>
  </si>
  <si>
    <t>38th Ref Flr</t>
  </si>
  <si>
    <t>A</t>
  </si>
  <si>
    <t>B</t>
  </si>
  <si>
    <t>Total B</t>
  </si>
  <si>
    <t>Total A</t>
  </si>
  <si>
    <t xml:space="preserve">2.5 BHK - 25                                     3 BHK -  55                                               4 BHK - 28                                                                                             </t>
  </si>
  <si>
    <t>DV</t>
  </si>
  <si>
    <t xml:space="preserve">2.5 BHK - 05                                     3 BHK -  05                                               4 BHK - 02                                                                                             </t>
  </si>
  <si>
    <t xml:space="preserve">2 BHK - 05                                    3 BHK -  10                                                                                                                                           </t>
  </si>
  <si>
    <t xml:space="preserve">2 BHK - 55                                     3 BHK -  40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</si>
</sst>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rgb="FFFFFFFF"/>
      <name val="Open Sans"/>
      <family val="2"/>
    </font>
    <font>
      <b/>
      <sz val="11"/>
      <color rgb="FFFF0000"/>
      <name val="Arial Narrow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7"/>
      <color theme="1"/>
      <name val="Rupee Foradian"/>
      <family val="2"/>
    </font>
    <font>
      <b/>
      <sz val="7.5"/>
      <color theme="1"/>
      <name val="Rupee Foradian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333333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3" fillId="0" borderId="0" xfId="1" applyFont="1" applyAlignment="1">
      <alignment horizontal="center" vertical="center"/>
    </xf>
    <xf numFmtId="43" fontId="23" fillId="0" borderId="0" xfId="0" applyNumberFormat="1" applyFont="1" applyAlignment="1">
      <alignment horizontal="center" vertical="center"/>
    </xf>
    <xf numFmtId="43" fontId="12" fillId="0" borderId="0" xfId="0" applyNumberFormat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23" fillId="0" borderId="0" xfId="1" applyFont="1" applyBorder="1" applyAlignment="1">
      <alignment horizontal="center" vertical="center"/>
    </xf>
    <xf numFmtId="0" fontId="3" fillId="0" borderId="0" xfId="0" applyFont="1"/>
    <xf numFmtId="0" fontId="12" fillId="0" borderId="0" xfId="0" applyFont="1"/>
    <xf numFmtId="1" fontId="14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6" fontId="7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3" borderId="0" xfId="0" applyFill="1"/>
    <xf numFmtId="0" fontId="24" fillId="3" borderId="7" xfId="0" applyFont="1" applyFill="1" applyBorder="1" applyAlignment="1">
      <alignment horizontal="center" vertical="top" wrapText="1"/>
    </xf>
    <xf numFmtId="0" fontId="25" fillId="3" borderId="7" xfId="0" applyFont="1" applyFill="1" applyBorder="1" applyAlignment="1">
      <alignment horizontal="center" vertical="top" wrapText="1"/>
    </xf>
    <xf numFmtId="0" fontId="26" fillId="3" borderId="7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3" fontId="21" fillId="4" borderId="0" xfId="0" applyNumberFormat="1" applyFont="1" applyFill="1" applyAlignment="1">
      <alignment horizontal="center" vertical="top"/>
    </xf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left"/>
    </xf>
    <xf numFmtId="164" fontId="4" fillId="0" borderId="6" xfId="1" applyNumberFormat="1" applyFont="1" applyBorder="1" applyAlignment="1">
      <alignment horizontal="center"/>
    </xf>
    <xf numFmtId="43" fontId="5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1" fontId="31" fillId="0" borderId="6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top" wrapText="1"/>
    </xf>
    <xf numFmtId="164" fontId="4" fillId="0" borderId="6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164" fontId="32" fillId="0" borderId="1" xfId="1" applyNumberFormat="1" applyFont="1" applyBorder="1" applyAlignment="1">
      <alignment horizontal="center" vertical="center"/>
    </xf>
    <xf numFmtId="43" fontId="32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0" borderId="0" xfId="0" applyFont="1"/>
    <xf numFmtId="43" fontId="33" fillId="0" borderId="0" xfId="1" applyFont="1"/>
    <xf numFmtId="1" fontId="32" fillId="0" borderId="2" xfId="0" applyNumberFormat="1" applyFont="1" applyBorder="1" applyAlignment="1">
      <alignment horizontal="center" vertical="center"/>
    </xf>
    <xf numFmtId="0" fontId="0" fillId="3" borderId="8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3" borderId="10" xfId="0" applyFill="1" applyBorder="1"/>
    <xf numFmtId="0" fontId="34" fillId="5" borderId="9" xfId="0" applyFont="1" applyFill="1" applyBorder="1" applyAlignment="1">
      <alignment vertical="top" wrapText="1"/>
    </xf>
    <xf numFmtId="0" fontId="26" fillId="4" borderId="7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/>
    </xf>
    <xf numFmtId="43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3" fontId="32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43" fontId="9" fillId="4" borderId="1" xfId="1" applyFont="1" applyFill="1" applyBorder="1" applyAlignment="1">
      <alignment horizontal="center" vertical="center"/>
    </xf>
    <xf numFmtId="43" fontId="3" fillId="0" borderId="0" xfId="1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13</xdr:col>
      <xdr:colOff>77283</xdr:colOff>
      <xdr:row>27</xdr:row>
      <xdr:rowOff>200843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48409-E63F-49B2-E77C-6352FA379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8100"/>
          <a:ext cx="7763958" cy="58586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28</xdr:col>
      <xdr:colOff>231009</xdr:colOff>
      <xdr:row>72</xdr:row>
      <xdr:rowOff>48448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B0CF3F-C843-00FD-5BD5-8253B28C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39400"/>
          <a:ext cx="17261709" cy="589679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71</xdr:row>
      <xdr:rowOff>161925</xdr:rowOff>
    </xdr:from>
    <xdr:to>
      <xdr:col>28</xdr:col>
      <xdr:colOff>516794</xdr:colOff>
      <xdr:row>96</xdr:row>
      <xdr:rowOff>798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CAD26E-77EC-9955-B318-80BBAA4F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6230600"/>
          <a:ext cx="17509394" cy="5715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95250</xdr:rowOff>
    </xdr:from>
    <xdr:to>
      <xdr:col>12</xdr:col>
      <xdr:colOff>591530</xdr:colOff>
      <xdr:row>29</xdr:row>
      <xdr:rowOff>29337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4364EE-5EE6-57B5-050F-75C9B14E5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95250"/>
          <a:ext cx="7020905" cy="5458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2"/>
  <sheetViews>
    <sheetView tabSelected="1" zoomScale="175" zoomScaleNormal="175" workbookViewId="0">
      <selection activeCell="N7" sqref="N7"/>
    </sheetView>
  </sheetViews>
  <sheetFormatPr defaultRowHeight="15" x14ac:dyDescent="0.25"/>
  <cols>
    <col min="1" max="1" width="4" style="84" customWidth="1"/>
    <col min="2" max="3" width="5.140625" style="105" customWidth="1"/>
    <col min="4" max="5" width="6.42578125" style="84" customWidth="1"/>
    <col min="6" max="6" width="7.140625" style="106" customWidth="1"/>
    <col min="7" max="7" width="6.7109375" style="106" customWidth="1"/>
    <col min="8" max="8" width="11.7109375" style="106" customWidth="1"/>
    <col min="9" max="9" width="11.42578125" style="106" customWidth="1"/>
    <col min="10" max="10" width="12.28515625" style="106" customWidth="1"/>
    <col min="11" max="11" width="8.7109375" style="107" customWidth="1"/>
    <col min="12" max="12" width="10.7109375" style="106" customWidth="1"/>
    <col min="13" max="13" width="8.140625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3" ht="57" customHeight="1" x14ac:dyDescent="0.25">
      <c r="A1" s="86" t="s">
        <v>1</v>
      </c>
      <c r="B1" s="86" t="s">
        <v>0</v>
      </c>
      <c r="C1" s="86" t="s">
        <v>2</v>
      </c>
      <c r="D1" s="86" t="s">
        <v>15</v>
      </c>
      <c r="E1" s="86" t="s">
        <v>16</v>
      </c>
      <c r="F1" s="86" t="s">
        <v>11</v>
      </c>
      <c r="G1" s="86" t="s">
        <v>65</v>
      </c>
      <c r="H1" s="81" t="s">
        <v>59</v>
      </c>
      <c r="I1" s="81" t="s">
        <v>60</v>
      </c>
      <c r="J1" s="81" t="s">
        <v>61</v>
      </c>
      <c r="K1" s="81" t="s">
        <v>66</v>
      </c>
      <c r="L1" s="86" t="s">
        <v>67</v>
      </c>
      <c r="M1" s="3" t="s">
        <v>62</v>
      </c>
    </row>
    <row r="2" spans="1:13" x14ac:dyDescent="0.25">
      <c r="A2" s="87">
        <v>1</v>
      </c>
      <c r="B2" s="88">
        <v>901</v>
      </c>
      <c r="C2" s="88">
        <v>9</v>
      </c>
      <c r="D2" s="89" t="s">
        <v>31</v>
      </c>
      <c r="E2" s="90">
        <v>1256</v>
      </c>
      <c r="F2" s="90">
        <f>E2*1.1</f>
        <v>1381.6000000000001</v>
      </c>
      <c r="G2" s="87">
        <v>27800</v>
      </c>
      <c r="H2" s="79">
        <f>E2*G2</f>
        <v>34916800</v>
      </c>
      <c r="I2" s="80">
        <f>H2*0.9</f>
        <v>31425120</v>
      </c>
      <c r="J2" s="80">
        <f>H2*0.8</f>
        <v>27933440</v>
      </c>
      <c r="K2" s="91">
        <f>MROUND((J2*0.03/12),500)</f>
        <v>70000</v>
      </c>
      <c r="L2" s="92">
        <f>F2*3000</f>
        <v>4144800.0000000005</v>
      </c>
      <c r="M2" s="85" t="s">
        <v>63</v>
      </c>
    </row>
    <row r="3" spans="1:13" x14ac:dyDescent="0.25">
      <c r="A3" s="85">
        <v>2</v>
      </c>
      <c r="B3" s="93">
        <v>902</v>
      </c>
      <c r="C3" s="94">
        <v>9</v>
      </c>
      <c r="D3" s="90" t="s">
        <v>12</v>
      </c>
      <c r="E3" s="90">
        <v>905</v>
      </c>
      <c r="F3" s="90">
        <f t="shared" ref="F3:F66" si="0">E3*1.1</f>
        <v>995.50000000000011</v>
      </c>
      <c r="G3" s="85">
        <f>G2</f>
        <v>27800</v>
      </c>
      <c r="H3" s="77">
        <f t="shared" ref="H3:H66" si="1">E3*G3</f>
        <v>25159000</v>
      </c>
      <c r="I3" s="78">
        <f t="shared" ref="I3:I66" si="2">H3*0.9</f>
        <v>22643100</v>
      </c>
      <c r="J3" s="78">
        <f t="shared" ref="J3:J66" si="3">H3*0.8</f>
        <v>20127200</v>
      </c>
      <c r="K3" s="95">
        <f t="shared" ref="K3:K66" si="4">MROUND((J3*0.03/12),500)</f>
        <v>50500</v>
      </c>
      <c r="L3" s="96">
        <f t="shared" ref="L3:L66" si="5">F3*3000</f>
        <v>2986500.0000000005</v>
      </c>
      <c r="M3" s="85" t="s">
        <v>63</v>
      </c>
    </row>
    <row r="4" spans="1:13" x14ac:dyDescent="0.25">
      <c r="A4" s="87">
        <v>3</v>
      </c>
      <c r="B4" s="93">
        <v>903</v>
      </c>
      <c r="C4" s="94">
        <v>9</v>
      </c>
      <c r="D4" s="90" t="s">
        <v>30</v>
      </c>
      <c r="E4" s="90">
        <v>822</v>
      </c>
      <c r="F4" s="90">
        <f t="shared" si="0"/>
        <v>904.2</v>
      </c>
      <c r="G4" s="85">
        <f>G3</f>
        <v>27800</v>
      </c>
      <c r="H4" s="77">
        <f t="shared" si="1"/>
        <v>22851600</v>
      </c>
      <c r="I4" s="78">
        <f t="shared" si="2"/>
        <v>20566440</v>
      </c>
      <c r="J4" s="78">
        <f t="shared" si="3"/>
        <v>18281280</v>
      </c>
      <c r="K4" s="95">
        <f t="shared" si="4"/>
        <v>45500</v>
      </c>
      <c r="L4" s="96">
        <f t="shared" si="5"/>
        <v>2712600</v>
      </c>
      <c r="M4" s="85" t="s">
        <v>63</v>
      </c>
    </row>
    <row r="5" spans="1:13" x14ac:dyDescent="0.25">
      <c r="A5" s="85">
        <v>4</v>
      </c>
      <c r="B5" s="93">
        <v>904</v>
      </c>
      <c r="C5" s="94">
        <v>9</v>
      </c>
      <c r="D5" s="90" t="s">
        <v>12</v>
      </c>
      <c r="E5" s="90">
        <v>944</v>
      </c>
      <c r="F5" s="90">
        <f t="shared" si="0"/>
        <v>1038.4000000000001</v>
      </c>
      <c r="G5" s="85">
        <f>G4</f>
        <v>27800</v>
      </c>
      <c r="H5" s="77">
        <f t="shared" si="1"/>
        <v>26243200</v>
      </c>
      <c r="I5" s="78">
        <f t="shared" si="2"/>
        <v>23618880</v>
      </c>
      <c r="J5" s="78">
        <f t="shared" si="3"/>
        <v>20994560</v>
      </c>
      <c r="K5" s="95">
        <f t="shared" si="4"/>
        <v>52500</v>
      </c>
      <c r="L5" s="96">
        <f t="shared" si="5"/>
        <v>3115200.0000000005</v>
      </c>
      <c r="M5" s="85" t="s">
        <v>63</v>
      </c>
    </row>
    <row r="6" spans="1:13" x14ac:dyDescent="0.25">
      <c r="A6" s="87">
        <v>5</v>
      </c>
      <c r="B6" s="93">
        <v>1001</v>
      </c>
      <c r="C6" s="93">
        <v>10</v>
      </c>
      <c r="D6" s="90" t="s">
        <v>31</v>
      </c>
      <c r="E6" s="90">
        <v>1256</v>
      </c>
      <c r="F6" s="90">
        <f t="shared" si="0"/>
        <v>1381.6000000000001</v>
      </c>
      <c r="G6" s="85">
        <f>G5+80</f>
        <v>27880</v>
      </c>
      <c r="H6" s="77">
        <f t="shared" si="1"/>
        <v>35017280</v>
      </c>
      <c r="I6" s="78">
        <f t="shared" si="2"/>
        <v>31515552</v>
      </c>
      <c r="J6" s="78">
        <f t="shared" si="3"/>
        <v>28013824</v>
      </c>
      <c r="K6" s="95">
        <f t="shared" si="4"/>
        <v>70000</v>
      </c>
      <c r="L6" s="96">
        <f t="shared" si="5"/>
        <v>4144800.0000000005</v>
      </c>
      <c r="M6" s="85" t="s">
        <v>63</v>
      </c>
    </row>
    <row r="7" spans="1:13" x14ac:dyDescent="0.25">
      <c r="A7" s="85">
        <v>6</v>
      </c>
      <c r="B7" s="93">
        <v>1002</v>
      </c>
      <c r="C7" s="93">
        <v>10</v>
      </c>
      <c r="D7" s="90" t="s">
        <v>12</v>
      </c>
      <c r="E7" s="90">
        <v>905</v>
      </c>
      <c r="F7" s="90">
        <f t="shared" si="0"/>
        <v>995.50000000000011</v>
      </c>
      <c r="G7" s="85">
        <f>G6</f>
        <v>27880</v>
      </c>
      <c r="H7" s="77">
        <f t="shared" si="1"/>
        <v>25231400</v>
      </c>
      <c r="I7" s="78">
        <f t="shared" si="2"/>
        <v>22708260</v>
      </c>
      <c r="J7" s="78">
        <f t="shared" si="3"/>
        <v>20185120</v>
      </c>
      <c r="K7" s="95">
        <f t="shared" si="4"/>
        <v>50500</v>
      </c>
      <c r="L7" s="96">
        <f t="shared" si="5"/>
        <v>2986500.0000000005</v>
      </c>
      <c r="M7" s="85" t="s">
        <v>63</v>
      </c>
    </row>
    <row r="8" spans="1:13" x14ac:dyDescent="0.25">
      <c r="A8" s="87">
        <v>7</v>
      </c>
      <c r="B8" s="93">
        <v>1003</v>
      </c>
      <c r="C8" s="93">
        <v>10</v>
      </c>
      <c r="D8" s="90" t="s">
        <v>30</v>
      </c>
      <c r="E8" s="90">
        <v>822</v>
      </c>
      <c r="F8" s="90">
        <f t="shared" si="0"/>
        <v>904.2</v>
      </c>
      <c r="G8" s="85">
        <f>G7</f>
        <v>27880</v>
      </c>
      <c r="H8" s="77">
        <f t="shared" si="1"/>
        <v>22917360</v>
      </c>
      <c r="I8" s="78">
        <f t="shared" si="2"/>
        <v>20625624</v>
      </c>
      <c r="J8" s="78">
        <f t="shared" si="3"/>
        <v>18333888</v>
      </c>
      <c r="K8" s="95">
        <f t="shared" si="4"/>
        <v>46000</v>
      </c>
      <c r="L8" s="96">
        <f t="shared" si="5"/>
        <v>2712600</v>
      </c>
      <c r="M8" s="85" t="s">
        <v>63</v>
      </c>
    </row>
    <row r="9" spans="1:13" x14ac:dyDescent="0.25">
      <c r="A9" s="85">
        <v>8</v>
      </c>
      <c r="B9" s="93">
        <v>1004</v>
      </c>
      <c r="C9" s="93">
        <v>10</v>
      </c>
      <c r="D9" s="90" t="s">
        <v>12</v>
      </c>
      <c r="E9" s="90">
        <v>944</v>
      </c>
      <c r="F9" s="90">
        <f t="shared" si="0"/>
        <v>1038.4000000000001</v>
      </c>
      <c r="G9" s="85">
        <f>G8</f>
        <v>27880</v>
      </c>
      <c r="H9" s="77">
        <f t="shared" si="1"/>
        <v>26318720</v>
      </c>
      <c r="I9" s="78">
        <f t="shared" si="2"/>
        <v>23686848</v>
      </c>
      <c r="J9" s="78">
        <f t="shared" si="3"/>
        <v>21054976</v>
      </c>
      <c r="K9" s="95">
        <f t="shared" si="4"/>
        <v>52500</v>
      </c>
      <c r="L9" s="96">
        <f t="shared" si="5"/>
        <v>3115200.0000000005</v>
      </c>
      <c r="M9" s="85" t="s">
        <v>63</v>
      </c>
    </row>
    <row r="10" spans="1:13" x14ac:dyDescent="0.25">
      <c r="A10" s="87">
        <v>9</v>
      </c>
      <c r="B10" s="93">
        <v>1101</v>
      </c>
      <c r="C10" s="93">
        <v>11</v>
      </c>
      <c r="D10" s="90" t="s">
        <v>31</v>
      </c>
      <c r="E10" s="90">
        <v>1256</v>
      </c>
      <c r="F10" s="90">
        <f t="shared" si="0"/>
        <v>1381.6000000000001</v>
      </c>
      <c r="G10" s="85">
        <f>G9+80</f>
        <v>27960</v>
      </c>
      <c r="H10" s="77">
        <f t="shared" si="1"/>
        <v>35117760</v>
      </c>
      <c r="I10" s="78">
        <f t="shared" si="2"/>
        <v>31605984</v>
      </c>
      <c r="J10" s="78">
        <f t="shared" si="3"/>
        <v>28094208</v>
      </c>
      <c r="K10" s="95">
        <f t="shared" si="4"/>
        <v>70000</v>
      </c>
      <c r="L10" s="96">
        <f t="shared" si="5"/>
        <v>4144800.0000000005</v>
      </c>
      <c r="M10" s="85" t="s">
        <v>63</v>
      </c>
    </row>
    <row r="11" spans="1:13" x14ac:dyDescent="0.25">
      <c r="A11" s="85">
        <v>10</v>
      </c>
      <c r="B11" s="93">
        <v>1102</v>
      </c>
      <c r="C11" s="93">
        <v>11</v>
      </c>
      <c r="D11" s="90" t="s">
        <v>12</v>
      </c>
      <c r="E11" s="90">
        <v>905</v>
      </c>
      <c r="F11" s="90">
        <f t="shared" si="0"/>
        <v>995.50000000000011</v>
      </c>
      <c r="G11" s="85">
        <f>G10</f>
        <v>27960</v>
      </c>
      <c r="H11" s="77">
        <f t="shared" si="1"/>
        <v>25303800</v>
      </c>
      <c r="I11" s="78">
        <f t="shared" si="2"/>
        <v>22773420</v>
      </c>
      <c r="J11" s="78">
        <f t="shared" si="3"/>
        <v>20243040</v>
      </c>
      <c r="K11" s="95">
        <f t="shared" si="4"/>
        <v>50500</v>
      </c>
      <c r="L11" s="96">
        <f t="shared" si="5"/>
        <v>2986500.0000000005</v>
      </c>
      <c r="M11" s="85" t="s">
        <v>63</v>
      </c>
    </row>
    <row r="12" spans="1:13" x14ac:dyDescent="0.25">
      <c r="A12" s="87">
        <v>11</v>
      </c>
      <c r="B12" s="93">
        <v>1103</v>
      </c>
      <c r="C12" s="93">
        <v>11</v>
      </c>
      <c r="D12" s="90" t="s">
        <v>30</v>
      </c>
      <c r="E12" s="90">
        <v>822</v>
      </c>
      <c r="F12" s="90">
        <f t="shared" si="0"/>
        <v>904.2</v>
      </c>
      <c r="G12" s="85">
        <f>G11</f>
        <v>27960</v>
      </c>
      <c r="H12" s="77">
        <f t="shared" si="1"/>
        <v>22983120</v>
      </c>
      <c r="I12" s="78">
        <f t="shared" si="2"/>
        <v>20684808</v>
      </c>
      <c r="J12" s="78">
        <f t="shared" si="3"/>
        <v>18386496</v>
      </c>
      <c r="K12" s="95">
        <f t="shared" si="4"/>
        <v>46000</v>
      </c>
      <c r="L12" s="96">
        <f t="shared" si="5"/>
        <v>2712600</v>
      </c>
      <c r="M12" s="85" t="s">
        <v>63</v>
      </c>
    </row>
    <row r="13" spans="1:13" x14ac:dyDescent="0.25">
      <c r="A13" s="85">
        <v>12</v>
      </c>
      <c r="B13" s="93">
        <v>1104</v>
      </c>
      <c r="C13" s="93">
        <v>11</v>
      </c>
      <c r="D13" s="90" t="s">
        <v>12</v>
      </c>
      <c r="E13" s="90">
        <v>944</v>
      </c>
      <c r="F13" s="90">
        <f t="shared" si="0"/>
        <v>1038.4000000000001</v>
      </c>
      <c r="G13" s="85">
        <f>G12</f>
        <v>27960</v>
      </c>
      <c r="H13" s="77">
        <f t="shared" si="1"/>
        <v>26394240</v>
      </c>
      <c r="I13" s="78">
        <f t="shared" si="2"/>
        <v>23754816</v>
      </c>
      <c r="J13" s="78">
        <f t="shared" si="3"/>
        <v>21115392</v>
      </c>
      <c r="K13" s="95">
        <f t="shared" si="4"/>
        <v>53000</v>
      </c>
      <c r="L13" s="96">
        <f t="shared" si="5"/>
        <v>3115200.0000000005</v>
      </c>
      <c r="M13" s="85" t="s">
        <v>63</v>
      </c>
    </row>
    <row r="14" spans="1:13" x14ac:dyDescent="0.25">
      <c r="A14" s="87">
        <v>13</v>
      </c>
      <c r="B14" s="93">
        <v>1201</v>
      </c>
      <c r="C14" s="93">
        <v>12</v>
      </c>
      <c r="D14" s="90" t="s">
        <v>31</v>
      </c>
      <c r="E14" s="90">
        <v>1256</v>
      </c>
      <c r="F14" s="90">
        <f t="shared" si="0"/>
        <v>1381.6000000000001</v>
      </c>
      <c r="G14" s="85">
        <f>G13+80</f>
        <v>28040</v>
      </c>
      <c r="H14" s="77">
        <f t="shared" si="1"/>
        <v>35218240</v>
      </c>
      <c r="I14" s="78">
        <f t="shared" si="2"/>
        <v>31696416</v>
      </c>
      <c r="J14" s="78">
        <f t="shared" si="3"/>
        <v>28174592</v>
      </c>
      <c r="K14" s="95">
        <f t="shared" si="4"/>
        <v>70500</v>
      </c>
      <c r="L14" s="96">
        <f t="shared" si="5"/>
        <v>4144800.0000000005</v>
      </c>
      <c r="M14" s="85" t="s">
        <v>63</v>
      </c>
    </row>
    <row r="15" spans="1:13" x14ac:dyDescent="0.25">
      <c r="A15" s="85">
        <v>14</v>
      </c>
      <c r="B15" s="93">
        <v>1202</v>
      </c>
      <c r="C15" s="93">
        <v>12</v>
      </c>
      <c r="D15" s="90" t="s">
        <v>12</v>
      </c>
      <c r="E15" s="90">
        <v>905</v>
      </c>
      <c r="F15" s="90">
        <f t="shared" si="0"/>
        <v>995.50000000000011</v>
      </c>
      <c r="G15" s="85">
        <f>G14</f>
        <v>28040</v>
      </c>
      <c r="H15" s="77">
        <f t="shared" si="1"/>
        <v>25376200</v>
      </c>
      <c r="I15" s="78">
        <f t="shared" si="2"/>
        <v>22838580</v>
      </c>
      <c r="J15" s="78">
        <f t="shared" si="3"/>
        <v>20300960</v>
      </c>
      <c r="K15" s="95">
        <f t="shared" si="4"/>
        <v>51000</v>
      </c>
      <c r="L15" s="96">
        <f t="shared" si="5"/>
        <v>2986500.0000000005</v>
      </c>
      <c r="M15" s="85" t="s">
        <v>63</v>
      </c>
    </row>
    <row r="16" spans="1:13" x14ac:dyDescent="0.25">
      <c r="A16" s="87">
        <v>15</v>
      </c>
      <c r="B16" s="93">
        <v>1203</v>
      </c>
      <c r="C16" s="93">
        <v>12</v>
      </c>
      <c r="D16" s="90" t="s">
        <v>30</v>
      </c>
      <c r="E16" s="90">
        <v>822</v>
      </c>
      <c r="F16" s="90">
        <f t="shared" si="0"/>
        <v>904.2</v>
      </c>
      <c r="G16" s="85">
        <f>G15</f>
        <v>28040</v>
      </c>
      <c r="H16" s="77">
        <f t="shared" si="1"/>
        <v>23048880</v>
      </c>
      <c r="I16" s="78">
        <f t="shared" si="2"/>
        <v>20743992</v>
      </c>
      <c r="J16" s="78">
        <f t="shared" si="3"/>
        <v>18439104</v>
      </c>
      <c r="K16" s="95">
        <f t="shared" si="4"/>
        <v>46000</v>
      </c>
      <c r="L16" s="96">
        <f t="shared" si="5"/>
        <v>2712600</v>
      </c>
      <c r="M16" s="85" t="s">
        <v>63</v>
      </c>
    </row>
    <row r="17" spans="1:13" x14ac:dyDescent="0.25">
      <c r="A17" s="85">
        <v>16</v>
      </c>
      <c r="B17" s="93">
        <v>1204</v>
      </c>
      <c r="C17" s="93">
        <v>12</v>
      </c>
      <c r="D17" s="90" t="s">
        <v>12</v>
      </c>
      <c r="E17" s="90">
        <v>944</v>
      </c>
      <c r="F17" s="90">
        <f t="shared" si="0"/>
        <v>1038.4000000000001</v>
      </c>
      <c r="G17" s="85">
        <f>G16</f>
        <v>28040</v>
      </c>
      <c r="H17" s="77">
        <f t="shared" si="1"/>
        <v>26469760</v>
      </c>
      <c r="I17" s="78">
        <f t="shared" si="2"/>
        <v>23822784</v>
      </c>
      <c r="J17" s="78">
        <f t="shared" si="3"/>
        <v>21175808</v>
      </c>
      <c r="K17" s="95">
        <f t="shared" si="4"/>
        <v>53000</v>
      </c>
      <c r="L17" s="96">
        <f t="shared" si="5"/>
        <v>3115200.0000000005</v>
      </c>
      <c r="M17" s="85" t="s">
        <v>63</v>
      </c>
    </row>
    <row r="18" spans="1:13" x14ac:dyDescent="0.25">
      <c r="A18" s="87">
        <v>17</v>
      </c>
      <c r="B18" s="93">
        <v>1401</v>
      </c>
      <c r="C18" s="93">
        <v>14</v>
      </c>
      <c r="D18" s="90" t="s">
        <v>31</v>
      </c>
      <c r="E18" s="90">
        <v>1256</v>
      </c>
      <c r="F18" s="90">
        <f t="shared" si="0"/>
        <v>1381.6000000000001</v>
      </c>
      <c r="G18" s="85">
        <f>G17+160</f>
        <v>28200</v>
      </c>
      <c r="H18" s="77">
        <f t="shared" si="1"/>
        <v>35419200</v>
      </c>
      <c r="I18" s="78">
        <f t="shared" si="2"/>
        <v>31877280</v>
      </c>
      <c r="J18" s="78">
        <f t="shared" si="3"/>
        <v>28335360</v>
      </c>
      <c r="K18" s="95">
        <f t="shared" si="4"/>
        <v>71000</v>
      </c>
      <c r="L18" s="96">
        <f t="shared" si="5"/>
        <v>4144800.0000000005</v>
      </c>
      <c r="M18" s="85" t="s">
        <v>63</v>
      </c>
    </row>
    <row r="19" spans="1:13" x14ac:dyDescent="0.25">
      <c r="A19" s="85">
        <v>18</v>
      </c>
      <c r="B19" s="93">
        <v>1402</v>
      </c>
      <c r="C19" s="93">
        <v>14</v>
      </c>
      <c r="D19" s="89" t="s">
        <v>12</v>
      </c>
      <c r="E19" s="90">
        <v>905</v>
      </c>
      <c r="F19" s="90">
        <f t="shared" si="0"/>
        <v>995.50000000000011</v>
      </c>
      <c r="G19" s="85">
        <f>G18</f>
        <v>28200</v>
      </c>
      <c r="H19" s="77">
        <f t="shared" si="1"/>
        <v>25521000</v>
      </c>
      <c r="I19" s="78">
        <f t="shared" si="2"/>
        <v>22968900</v>
      </c>
      <c r="J19" s="78">
        <f t="shared" si="3"/>
        <v>20416800</v>
      </c>
      <c r="K19" s="95">
        <f t="shared" si="4"/>
        <v>51000</v>
      </c>
      <c r="L19" s="96">
        <f t="shared" si="5"/>
        <v>2986500.0000000005</v>
      </c>
      <c r="M19" s="85" t="s">
        <v>63</v>
      </c>
    </row>
    <row r="20" spans="1:13" x14ac:dyDescent="0.25">
      <c r="A20" s="87">
        <v>19</v>
      </c>
      <c r="B20" s="93">
        <v>1403</v>
      </c>
      <c r="C20" s="93">
        <v>14</v>
      </c>
      <c r="D20" s="89" t="s">
        <v>30</v>
      </c>
      <c r="E20" s="90">
        <v>822</v>
      </c>
      <c r="F20" s="90">
        <f t="shared" si="0"/>
        <v>904.2</v>
      </c>
      <c r="G20" s="85">
        <f>G19</f>
        <v>28200</v>
      </c>
      <c r="H20" s="77">
        <f t="shared" si="1"/>
        <v>23180400</v>
      </c>
      <c r="I20" s="78">
        <f t="shared" si="2"/>
        <v>20862360</v>
      </c>
      <c r="J20" s="78">
        <f t="shared" si="3"/>
        <v>18544320</v>
      </c>
      <c r="K20" s="95">
        <f t="shared" si="4"/>
        <v>46500</v>
      </c>
      <c r="L20" s="96">
        <f t="shared" si="5"/>
        <v>2712600</v>
      </c>
      <c r="M20" s="85" t="s">
        <v>63</v>
      </c>
    </row>
    <row r="21" spans="1:13" x14ac:dyDescent="0.25">
      <c r="A21" s="85">
        <v>20</v>
      </c>
      <c r="B21" s="93">
        <v>1404</v>
      </c>
      <c r="C21" s="93">
        <v>14</v>
      </c>
      <c r="D21" s="89" t="s">
        <v>12</v>
      </c>
      <c r="E21" s="90">
        <v>944</v>
      </c>
      <c r="F21" s="90">
        <f t="shared" si="0"/>
        <v>1038.4000000000001</v>
      </c>
      <c r="G21" s="85">
        <f>G20</f>
        <v>28200</v>
      </c>
      <c r="H21" s="77">
        <f t="shared" si="1"/>
        <v>26620800</v>
      </c>
      <c r="I21" s="78">
        <f t="shared" si="2"/>
        <v>23958720</v>
      </c>
      <c r="J21" s="78">
        <f t="shared" si="3"/>
        <v>21296640</v>
      </c>
      <c r="K21" s="95">
        <f t="shared" si="4"/>
        <v>53000</v>
      </c>
      <c r="L21" s="96">
        <f t="shared" si="5"/>
        <v>3115200.0000000005</v>
      </c>
      <c r="M21" s="85" t="s">
        <v>63</v>
      </c>
    </row>
    <row r="22" spans="1:13" x14ac:dyDescent="0.25">
      <c r="A22" s="87">
        <v>21</v>
      </c>
      <c r="B22" s="93">
        <v>1501</v>
      </c>
      <c r="C22" s="93">
        <v>15</v>
      </c>
      <c r="D22" s="90" t="s">
        <v>31</v>
      </c>
      <c r="E22" s="90">
        <v>1257</v>
      </c>
      <c r="F22" s="90">
        <f t="shared" si="0"/>
        <v>1382.7</v>
      </c>
      <c r="G22" s="85">
        <f>G21+80</f>
        <v>28280</v>
      </c>
      <c r="H22" s="77">
        <f t="shared" si="1"/>
        <v>35547960</v>
      </c>
      <c r="I22" s="78">
        <f t="shared" si="2"/>
        <v>31993164</v>
      </c>
      <c r="J22" s="78">
        <f t="shared" si="3"/>
        <v>28438368</v>
      </c>
      <c r="K22" s="95">
        <f t="shared" si="4"/>
        <v>71000</v>
      </c>
      <c r="L22" s="96">
        <f t="shared" si="5"/>
        <v>4148100</v>
      </c>
      <c r="M22" s="85" t="s">
        <v>63</v>
      </c>
    </row>
    <row r="23" spans="1:13" x14ac:dyDescent="0.25">
      <c r="A23" s="85">
        <v>22</v>
      </c>
      <c r="B23" s="93">
        <v>1502</v>
      </c>
      <c r="C23" s="93">
        <v>15</v>
      </c>
      <c r="D23" s="89" t="s">
        <v>12</v>
      </c>
      <c r="E23" s="90">
        <v>905</v>
      </c>
      <c r="F23" s="90">
        <f t="shared" si="0"/>
        <v>995.50000000000011</v>
      </c>
      <c r="G23" s="85">
        <f>G22</f>
        <v>28280</v>
      </c>
      <c r="H23" s="77">
        <f t="shared" si="1"/>
        <v>25593400</v>
      </c>
      <c r="I23" s="78">
        <f t="shared" si="2"/>
        <v>23034060</v>
      </c>
      <c r="J23" s="78">
        <f t="shared" si="3"/>
        <v>20474720</v>
      </c>
      <c r="K23" s="95">
        <f t="shared" si="4"/>
        <v>51000</v>
      </c>
      <c r="L23" s="96">
        <f t="shared" si="5"/>
        <v>2986500.0000000005</v>
      </c>
      <c r="M23" s="85" t="s">
        <v>63</v>
      </c>
    </row>
    <row r="24" spans="1:13" x14ac:dyDescent="0.25">
      <c r="A24" s="87">
        <v>23</v>
      </c>
      <c r="B24" s="93">
        <v>1503</v>
      </c>
      <c r="C24" s="93">
        <v>15</v>
      </c>
      <c r="D24" s="89" t="s">
        <v>30</v>
      </c>
      <c r="E24" s="90">
        <v>825</v>
      </c>
      <c r="F24" s="90">
        <f t="shared" si="0"/>
        <v>907.50000000000011</v>
      </c>
      <c r="G24" s="85">
        <f>G23</f>
        <v>28280</v>
      </c>
      <c r="H24" s="77">
        <v>0</v>
      </c>
      <c r="I24" s="78">
        <f t="shared" si="2"/>
        <v>0</v>
      </c>
      <c r="J24" s="78">
        <f t="shared" si="3"/>
        <v>0</v>
      </c>
      <c r="K24" s="95">
        <f t="shared" si="4"/>
        <v>0</v>
      </c>
      <c r="L24" s="96">
        <f t="shared" si="5"/>
        <v>2722500.0000000005</v>
      </c>
      <c r="M24" s="85" t="s">
        <v>64</v>
      </c>
    </row>
    <row r="25" spans="1:13" x14ac:dyDescent="0.25">
      <c r="A25" s="85">
        <v>24</v>
      </c>
      <c r="B25" s="93">
        <v>1504</v>
      </c>
      <c r="C25" s="93">
        <v>15</v>
      </c>
      <c r="D25" s="89" t="s">
        <v>12</v>
      </c>
      <c r="E25" s="90">
        <v>947</v>
      </c>
      <c r="F25" s="90">
        <f t="shared" si="0"/>
        <v>1041.7</v>
      </c>
      <c r="G25" s="85">
        <f>G24</f>
        <v>28280</v>
      </c>
      <c r="H25" s="77">
        <f t="shared" si="1"/>
        <v>26781160</v>
      </c>
      <c r="I25" s="78">
        <f t="shared" si="2"/>
        <v>24103044</v>
      </c>
      <c r="J25" s="78">
        <f t="shared" si="3"/>
        <v>21424928</v>
      </c>
      <c r="K25" s="95">
        <f t="shared" si="4"/>
        <v>53500</v>
      </c>
      <c r="L25" s="96">
        <f t="shared" si="5"/>
        <v>3125100</v>
      </c>
      <c r="M25" s="85" t="s">
        <v>63</v>
      </c>
    </row>
    <row r="26" spans="1:13" x14ac:dyDescent="0.25">
      <c r="A26" s="87">
        <v>25</v>
      </c>
      <c r="B26" s="93">
        <v>1601</v>
      </c>
      <c r="C26" s="93">
        <v>16</v>
      </c>
      <c r="D26" s="90" t="s">
        <v>31</v>
      </c>
      <c r="E26" s="90">
        <v>1257</v>
      </c>
      <c r="F26" s="90">
        <f t="shared" si="0"/>
        <v>1382.7</v>
      </c>
      <c r="G26" s="85">
        <f>G25+80</f>
        <v>28360</v>
      </c>
      <c r="H26" s="77">
        <f t="shared" si="1"/>
        <v>35648520</v>
      </c>
      <c r="I26" s="78">
        <f t="shared" si="2"/>
        <v>32083668</v>
      </c>
      <c r="J26" s="78">
        <f t="shared" si="3"/>
        <v>28518816</v>
      </c>
      <c r="K26" s="95">
        <f t="shared" si="4"/>
        <v>71500</v>
      </c>
      <c r="L26" s="96">
        <f t="shared" si="5"/>
        <v>4148100</v>
      </c>
      <c r="M26" s="85" t="s">
        <v>63</v>
      </c>
    </row>
    <row r="27" spans="1:13" x14ac:dyDescent="0.25">
      <c r="A27" s="85">
        <v>26</v>
      </c>
      <c r="B27" s="93">
        <v>1602</v>
      </c>
      <c r="C27" s="93">
        <v>16</v>
      </c>
      <c r="D27" s="89" t="s">
        <v>12</v>
      </c>
      <c r="E27" s="90">
        <v>905</v>
      </c>
      <c r="F27" s="90">
        <f t="shared" si="0"/>
        <v>995.50000000000011</v>
      </c>
      <c r="G27" s="85">
        <f>G26</f>
        <v>28360</v>
      </c>
      <c r="H27" s="77">
        <f t="shared" si="1"/>
        <v>25665800</v>
      </c>
      <c r="I27" s="78">
        <f t="shared" si="2"/>
        <v>23099220</v>
      </c>
      <c r="J27" s="78">
        <f t="shared" si="3"/>
        <v>20532640</v>
      </c>
      <c r="K27" s="95">
        <f t="shared" si="4"/>
        <v>51500</v>
      </c>
      <c r="L27" s="96">
        <f t="shared" si="5"/>
        <v>2986500.0000000005</v>
      </c>
      <c r="M27" s="85" t="s">
        <v>63</v>
      </c>
    </row>
    <row r="28" spans="1:13" x14ac:dyDescent="0.25">
      <c r="A28" s="87">
        <v>27</v>
      </c>
      <c r="B28" s="93">
        <v>1603</v>
      </c>
      <c r="C28" s="93">
        <v>16</v>
      </c>
      <c r="D28" s="89" t="s">
        <v>30</v>
      </c>
      <c r="E28" s="90">
        <v>825</v>
      </c>
      <c r="F28" s="90">
        <f t="shared" si="0"/>
        <v>907.50000000000011</v>
      </c>
      <c r="G28" s="85">
        <f>G27</f>
        <v>28360</v>
      </c>
      <c r="H28" s="77">
        <v>0</v>
      </c>
      <c r="I28" s="78">
        <f t="shared" si="2"/>
        <v>0</v>
      </c>
      <c r="J28" s="78">
        <f t="shared" si="3"/>
        <v>0</v>
      </c>
      <c r="K28" s="95">
        <f t="shared" si="4"/>
        <v>0</v>
      </c>
      <c r="L28" s="96">
        <f t="shared" si="5"/>
        <v>2722500.0000000005</v>
      </c>
      <c r="M28" s="85" t="s">
        <v>64</v>
      </c>
    </row>
    <row r="29" spans="1:13" x14ac:dyDescent="0.25">
      <c r="A29" s="85">
        <v>28</v>
      </c>
      <c r="B29" s="93">
        <v>1604</v>
      </c>
      <c r="C29" s="93">
        <v>16</v>
      </c>
      <c r="D29" s="89" t="s">
        <v>12</v>
      </c>
      <c r="E29" s="90">
        <v>947</v>
      </c>
      <c r="F29" s="90">
        <f t="shared" si="0"/>
        <v>1041.7</v>
      </c>
      <c r="G29" s="85">
        <f>G28</f>
        <v>28360</v>
      </c>
      <c r="H29" s="77">
        <f t="shared" si="1"/>
        <v>26856920</v>
      </c>
      <c r="I29" s="78">
        <f t="shared" si="2"/>
        <v>24171228</v>
      </c>
      <c r="J29" s="78">
        <f t="shared" si="3"/>
        <v>21485536</v>
      </c>
      <c r="K29" s="95">
        <f t="shared" si="4"/>
        <v>53500</v>
      </c>
      <c r="L29" s="96">
        <f t="shared" si="5"/>
        <v>3125100</v>
      </c>
      <c r="M29" s="85" t="s">
        <v>63</v>
      </c>
    </row>
    <row r="30" spans="1:13" x14ac:dyDescent="0.25">
      <c r="A30" s="87">
        <v>29</v>
      </c>
      <c r="B30" s="93">
        <v>1701</v>
      </c>
      <c r="C30" s="93">
        <v>17</v>
      </c>
      <c r="D30" s="90" t="s">
        <v>31</v>
      </c>
      <c r="E30" s="90">
        <v>1257</v>
      </c>
      <c r="F30" s="90">
        <f t="shared" si="0"/>
        <v>1382.7</v>
      </c>
      <c r="G30" s="85">
        <f>G29+80</f>
        <v>28440</v>
      </c>
      <c r="H30" s="77">
        <v>0</v>
      </c>
      <c r="I30" s="78">
        <f t="shared" si="2"/>
        <v>0</v>
      </c>
      <c r="J30" s="78">
        <f t="shared" si="3"/>
        <v>0</v>
      </c>
      <c r="K30" s="95">
        <f t="shared" si="4"/>
        <v>0</v>
      </c>
      <c r="L30" s="96">
        <f t="shared" si="5"/>
        <v>4148100</v>
      </c>
      <c r="M30" s="85" t="s">
        <v>64</v>
      </c>
    </row>
    <row r="31" spans="1:13" x14ac:dyDescent="0.25">
      <c r="A31" s="85">
        <v>30</v>
      </c>
      <c r="B31" s="93">
        <v>1702</v>
      </c>
      <c r="C31" s="93">
        <v>17</v>
      </c>
      <c r="D31" s="89" t="s">
        <v>12</v>
      </c>
      <c r="E31" s="90">
        <v>905</v>
      </c>
      <c r="F31" s="90">
        <f t="shared" si="0"/>
        <v>995.50000000000011</v>
      </c>
      <c r="G31" s="85">
        <f>G30</f>
        <v>28440</v>
      </c>
      <c r="H31" s="77">
        <v>0</v>
      </c>
      <c r="I31" s="78">
        <f t="shared" si="2"/>
        <v>0</v>
      </c>
      <c r="J31" s="78">
        <f t="shared" si="3"/>
        <v>0</v>
      </c>
      <c r="K31" s="95">
        <f t="shared" si="4"/>
        <v>0</v>
      </c>
      <c r="L31" s="96">
        <f t="shared" si="5"/>
        <v>2986500.0000000005</v>
      </c>
      <c r="M31" s="85" t="s">
        <v>64</v>
      </c>
    </row>
    <row r="32" spans="1:13" x14ac:dyDescent="0.25">
      <c r="A32" s="87">
        <v>31</v>
      </c>
      <c r="B32" s="93">
        <v>1703</v>
      </c>
      <c r="C32" s="93">
        <v>17</v>
      </c>
      <c r="D32" s="89" t="s">
        <v>30</v>
      </c>
      <c r="E32" s="90">
        <v>825</v>
      </c>
      <c r="F32" s="90">
        <f t="shared" si="0"/>
        <v>907.50000000000011</v>
      </c>
      <c r="G32" s="85">
        <f>G31</f>
        <v>28440</v>
      </c>
      <c r="H32" s="77">
        <v>0</v>
      </c>
      <c r="I32" s="78">
        <f t="shared" si="2"/>
        <v>0</v>
      </c>
      <c r="J32" s="78">
        <f t="shared" si="3"/>
        <v>0</v>
      </c>
      <c r="K32" s="95">
        <f t="shared" si="4"/>
        <v>0</v>
      </c>
      <c r="L32" s="96">
        <f t="shared" si="5"/>
        <v>2722500.0000000005</v>
      </c>
      <c r="M32" s="85" t="s">
        <v>64</v>
      </c>
    </row>
    <row r="33" spans="1:13" x14ac:dyDescent="0.25">
      <c r="A33" s="85">
        <v>32</v>
      </c>
      <c r="B33" s="93">
        <v>1704</v>
      </c>
      <c r="C33" s="93">
        <v>17</v>
      </c>
      <c r="D33" s="89" t="s">
        <v>12</v>
      </c>
      <c r="E33" s="90">
        <v>947</v>
      </c>
      <c r="F33" s="90">
        <f t="shared" si="0"/>
        <v>1041.7</v>
      </c>
      <c r="G33" s="85">
        <f>G32</f>
        <v>28440</v>
      </c>
      <c r="H33" s="77">
        <f t="shared" si="1"/>
        <v>26932680</v>
      </c>
      <c r="I33" s="78">
        <f t="shared" si="2"/>
        <v>24239412</v>
      </c>
      <c r="J33" s="78">
        <f t="shared" si="3"/>
        <v>21546144</v>
      </c>
      <c r="K33" s="95">
        <f t="shared" si="4"/>
        <v>54000</v>
      </c>
      <c r="L33" s="96">
        <f t="shared" si="5"/>
        <v>3125100</v>
      </c>
      <c r="M33" s="85" t="s">
        <v>63</v>
      </c>
    </row>
    <row r="34" spans="1:13" x14ac:dyDescent="0.25">
      <c r="A34" s="87">
        <v>33</v>
      </c>
      <c r="B34" s="93">
        <v>1801</v>
      </c>
      <c r="C34" s="93">
        <v>18</v>
      </c>
      <c r="D34" s="90" t="s">
        <v>31</v>
      </c>
      <c r="E34" s="90">
        <v>1257</v>
      </c>
      <c r="F34" s="90">
        <f t="shared" si="0"/>
        <v>1382.7</v>
      </c>
      <c r="G34" s="85">
        <f>G33+80</f>
        <v>28520</v>
      </c>
      <c r="H34" s="77">
        <v>0</v>
      </c>
      <c r="I34" s="78">
        <f t="shared" si="2"/>
        <v>0</v>
      </c>
      <c r="J34" s="78">
        <f t="shared" si="3"/>
        <v>0</v>
      </c>
      <c r="K34" s="95">
        <f t="shared" si="4"/>
        <v>0</v>
      </c>
      <c r="L34" s="96">
        <f t="shared" si="5"/>
        <v>4148100</v>
      </c>
      <c r="M34" s="85" t="s">
        <v>64</v>
      </c>
    </row>
    <row r="35" spans="1:13" x14ac:dyDescent="0.25">
      <c r="A35" s="85">
        <v>34</v>
      </c>
      <c r="B35" s="93">
        <v>1802</v>
      </c>
      <c r="C35" s="93">
        <v>18</v>
      </c>
      <c r="D35" s="89" t="s">
        <v>12</v>
      </c>
      <c r="E35" s="90">
        <v>905</v>
      </c>
      <c r="F35" s="90">
        <f t="shared" si="0"/>
        <v>995.50000000000011</v>
      </c>
      <c r="G35" s="85">
        <f>G34</f>
        <v>28520</v>
      </c>
      <c r="H35" s="77">
        <f t="shared" si="1"/>
        <v>25810600</v>
      </c>
      <c r="I35" s="78">
        <f t="shared" si="2"/>
        <v>23229540</v>
      </c>
      <c r="J35" s="78">
        <f t="shared" si="3"/>
        <v>20648480</v>
      </c>
      <c r="K35" s="95">
        <f t="shared" si="4"/>
        <v>51500</v>
      </c>
      <c r="L35" s="96">
        <f t="shared" si="5"/>
        <v>2986500.0000000005</v>
      </c>
      <c r="M35" s="85" t="s">
        <v>63</v>
      </c>
    </row>
    <row r="36" spans="1:13" x14ac:dyDescent="0.25">
      <c r="A36" s="87">
        <v>35</v>
      </c>
      <c r="B36" s="93">
        <v>1803</v>
      </c>
      <c r="C36" s="93">
        <v>18</v>
      </c>
      <c r="D36" s="89" t="s">
        <v>30</v>
      </c>
      <c r="E36" s="90">
        <v>825</v>
      </c>
      <c r="F36" s="90">
        <f t="shared" si="0"/>
        <v>907.50000000000011</v>
      </c>
      <c r="G36" s="85">
        <f>G35</f>
        <v>28520</v>
      </c>
      <c r="H36" s="77">
        <v>0</v>
      </c>
      <c r="I36" s="78">
        <f t="shared" si="2"/>
        <v>0</v>
      </c>
      <c r="J36" s="78">
        <f t="shared" si="3"/>
        <v>0</v>
      </c>
      <c r="K36" s="95">
        <f t="shared" si="4"/>
        <v>0</v>
      </c>
      <c r="L36" s="96">
        <f t="shared" si="5"/>
        <v>2722500.0000000005</v>
      </c>
      <c r="M36" s="85" t="s">
        <v>64</v>
      </c>
    </row>
    <row r="37" spans="1:13" x14ac:dyDescent="0.25">
      <c r="A37" s="85">
        <v>36</v>
      </c>
      <c r="B37" s="93">
        <v>1804</v>
      </c>
      <c r="C37" s="93">
        <v>18</v>
      </c>
      <c r="D37" s="89" t="s">
        <v>12</v>
      </c>
      <c r="E37" s="90">
        <v>947</v>
      </c>
      <c r="F37" s="90">
        <f t="shared" si="0"/>
        <v>1041.7</v>
      </c>
      <c r="G37" s="85">
        <f>G36</f>
        <v>28520</v>
      </c>
      <c r="H37" s="77">
        <v>0</v>
      </c>
      <c r="I37" s="78">
        <f t="shared" si="2"/>
        <v>0</v>
      </c>
      <c r="J37" s="78">
        <f t="shared" si="3"/>
        <v>0</v>
      </c>
      <c r="K37" s="95">
        <f t="shared" si="4"/>
        <v>0</v>
      </c>
      <c r="L37" s="96">
        <f t="shared" si="5"/>
        <v>3125100</v>
      </c>
      <c r="M37" s="85" t="s">
        <v>64</v>
      </c>
    </row>
    <row r="38" spans="1:13" x14ac:dyDescent="0.25">
      <c r="A38" s="87">
        <v>37</v>
      </c>
      <c r="B38" s="93">
        <v>1901</v>
      </c>
      <c r="C38" s="93">
        <v>19</v>
      </c>
      <c r="D38" s="90" t="s">
        <v>31</v>
      </c>
      <c r="E38" s="90">
        <v>1257</v>
      </c>
      <c r="F38" s="90">
        <f t="shared" si="0"/>
        <v>1382.7</v>
      </c>
      <c r="G38" s="85">
        <f>G37+80</f>
        <v>28600</v>
      </c>
      <c r="H38" s="77">
        <f t="shared" si="1"/>
        <v>35950200</v>
      </c>
      <c r="I38" s="78">
        <f t="shared" si="2"/>
        <v>32355180</v>
      </c>
      <c r="J38" s="78">
        <f t="shared" si="3"/>
        <v>28760160</v>
      </c>
      <c r="K38" s="95">
        <f t="shared" si="4"/>
        <v>72000</v>
      </c>
      <c r="L38" s="96">
        <f t="shared" si="5"/>
        <v>4148100</v>
      </c>
      <c r="M38" s="85" t="s">
        <v>63</v>
      </c>
    </row>
    <row r="39" spans="1:13" x14ac:dyDescent="0.25">
      <c r="A39" s="85">
        <v>38</v>
      </c>
      <c r="B39" s="93">
        <v>1902</v>
      </c>
      <c r="C39" s="93">
        <v>19</v>
      </c>
      <c r="D39" s="89" t="s">
        <v>12</v>
      </c>
      <c r="E39" s="90">
        <v>905</v>
      </c>
      <c r="F39" s="90">
        <f t="shared" si="0"/>
        <v>995.50000000000011</v>
      </c>
      <c r="G39" s="85">
        <f>G38</f>
        <v>28600</v>
      </c>
      <c r="H39" s="77">
        <f t="shared" si="1"/>
        <v>25883000</v>
      </c>
      <c r="I39" s="78">
        <f t="shared" si="2"/>
        <v>23294700</v>
      </c>
      <c r="J39" s="78">
        <f t="shared" si="3"/>
        <v>20706400</v>
      </c>
      <c r="K39" s="95">
        <f t="shared" si="4"/>
        <v>52000</v>
      </c>
      <c r="L39" s="96">
        <f t="shared" si="5"/>
        <v>2986500.0000000005</v>
      </c>
      <c r="M39" s="85" t="s">
        <v>63</v>
      </c>
    </row>
    <row r="40" spans="1:13" x14ac:dyDescent="0.25">
      <c r="A40" s="87">
        <v>39</v>
      </c>
      <c r="B40" s="93">
        <v>1903</v>
      </c>
      <c r="C40" s="93">
        <v>19</v>
      </c>
      <c r="D40" s="89" t="s">
        <v>30</v>
      </c>
      <c r="E40" s="90">
        <v>825</v>
      </c>
      <c r="F40" s="90">
        <f t="shared" si="0"/>
        <v>907.50000000000011</v>
      </c>
      <c r="G40" s="85">
        <f>G39</f>
        <v>28600</v>
      </c>
      <c r="H40" s="77">
        <f t="shared" si="1"/>
        <v>23595000</v>
      </c>
      <c r="I40" s="78">
        <f t="shared" si="2"/>
        <v>21235500</v>
      </c>
      <c r="J40" s="78">
        <f t="shared" si="3"/>
        <v>18876000</v>
      </c>
      <c r="K40" s="95">
        <f t="shared" si="4"/>
        <v>47000</v>
      </c>
      <c r="L40" s="96">
        <f t="shared" si="5"/>
        <v>2722500.0000000005</v>
      </c>
      <c r="M40" s="85" t="s">
        <v>63</v>
      </c>
    </row>
    <row r="41" spans="1:13" x14ac:dyDescent="0.25">
      <c r="A41" s="85">
        <v>40</v>
      </c>
      <c r="B41" s="93">
        <v>1904</v>
      </c>
      <c r="C41" s="93">
        <v>19</v>
      </c>
      <c r="D41" s="89" t="s">
        <v>12</v>
      </c>
      <c r="E41" s="90">
        <v>947</v>
      </c>
      <c r="F41" s="90">
        <f t="shared" si="0"/>
        <v>1041.7</v>
      </c>
      <c r="G41" s="85">
        <f>G40</f>
        <v>28600</v>
      </c>
      <c r="H41" s="77">
        <v>0</v>
      </c>
      <c r="I41" s="78">
        <f t="shared" si="2"/>
        <v>0</v>
      </c>
      <c r="J41" s="78">
        <f t="shared" si="3"/>
        <v>0</v>
      </c>
      <c r="K41" s="95">
        <f t="shared" si="4"/>
        <v>0</v>
      </c>
      <c r="L41" s="96">
        <f t="shared" si="5"/>
        <v>3125100</v>
      </c>
      <c r="M41" s="85" t="s">
        <v>64</v>
      </c>
    </row>
    <row r="42" spans="1:13" x14ac:dyDescent="0.25">
      <c r="A42" s="87">
        <v>41</v>
      </c>
      <c r="B42" s="93">
        <v>2001</v>
      </c>
      <c r="C42" s="93">
        <v>20</v>
      </c>
      <c r="D42" s="90" t="s">
        <v>31</v>
      </c>
      <c r="E42" s="90">
        <v>1265</v>
      </c>
      <c r="F42" s="90">
        <f t="shared" si="0"/>
        <v>1391.5</v>
      </c>
      <c r="G42" s="85">
        <f>G41+80</f>
        <v>28680</v>
      </c>
      <c r="H42" s="77">
        <f t="shared" si="1"/>
        <v>36280200</v>
      </c>
      <c r="I42" s="78">
        <f t="shared" si="2"/>
        <v>32652180</v>
      </c>
      <c r="J42" s="78">
        <f t="shared" si="3"/>
        <v>29024160</v>
      </c>
      <c r="K42" s="95">
        <f t="shared" si="4"/>
        <v>72500</v>
      </c>
      <c r="L42" s="96">
        <f t="shared" si="5"/>
        <v>4174500</v>
      </c>
      <c r="M42" s="85" t="s">
        <v>63</v>
      </c>
    </row>
    <row r="43" spans="1:13" x14ac:dyDescent="0.25">
      <c r="A43" s="85">
        <v>42</v>
      </c>
      <c r="B43" s="93">
        <v>2002</v>
      </c>
      <c r="C43" s="93">
        <v>20</v>
      </c>
      <c r="D43" s="89" t="s">
        <v>12</v>
      </c>
      <c r="E43" s="90">
        <v>910</v>
      </c>
      <c r="F43" s="90">
        <f t="shared" si="0"/>
        <v>1001.0000000000001</v>
      </c>
      <c r="G43" s="85">
        <f>G42</f>
        <v>28680</v>
      </c>
      <c r="H43" s="77">
        <f t="shared" si="1"/>
        <v>26098800</v>
      </c>
      <c r="I43" s="78">
        <f t="shared" si="2"/>
        <v>23488920</v>
      </c>
      <c r="J43" s="78">
        <f t="shared" si="3"/>
        <v>20879040</v>
      </c>
      <c r="K43" s="95">
        <f t="shared" si="4"/>
        <v>52000</v>
      </c>
      <c r="L43" s="96">
        <f t="shared" si="5"/>
        <v>3003000.0000000005</v>
      </c>
      <c r="M43" s="85" t="s">
        <v>63</v>
      </c>
    </row>
    <row r="44" spans="1:13" x14ac:dyDescent="0.25">
      <c r="A44" s="87">
        <v>43</v>
      </c>
      <c r="B44" s="93">
        <v>2003</v>
      </c>
      <c r="C44" s="93">
        <v>20</v>
      </c>
      <c r="D44" s="89" t="s">
        <v>30</v>
      </c>
      <c r="E44" s="90">
        <v>828</v>
      </c>
      <c r="F44" s="90">
        <f t="shared" si="0"/>
        <v>910.80000000000007</v>
      </c>
      <c r="G44" s="85">
        <f>G43</f>
        <v>28680</v>
      </c>
      <c r="H44" s="77">
        <f t="shared" si="1"/>
        <v>23747040</v>
      </c>
      <c r="I44" s="78">
        <f t="shared" si="2"/>
        <v>21372336</v>
      </c>
      <c r="J44" s="78">
        <f t="shared" si="3"/>
        <v>18997632</v>
      </c>
      <c r="K44" s="95">
        <f t="shared" si="4"/>
        <v>47500</v>
      </c>
      <c r="L44" s="96">
        <f t="shared" si="5"/>
        <v>2732400</v>
      </c>
      <c r="M44" s="85" t="s">
        <v>63</v>
      </c>
    </row>
    <row r="45" spans="1:13" x14ac:dyDescent="0.25">
      <c r="A45" s="85">
        <v>44</v>
      </c>
      <c r="B45" s="93">
        <v>2004</v>
      </c>
      <c r="C45" s="93">
        <v>20</v>
      </c>
      <c r="D45" s="89" t="s">
        <v>12</v>
      </c>
      <c r="E45" s="90">
        <v>951</v>
      </c>
      <c r="F45" s="90">
        <f t="shared" si="0"/>
        <v>1046.1000000000001</v>
      </c>
      <c r="G45" s="85">
        <f>G44</f>
        <v>28680</v>
      </c>
      <c r="H45" s="77">
        <f t="shared" si="1"/>
        <v>27274680</v>
      </c>
      <c r="I45" s="78">
        <f t="shared" si="2"/>
        <v>24547212</v>
      </c>
      <c r="J45" s="78">
        <f t="shared" si="3"/>
        <v>21819744</v>
      </c>
      <c r="K45" s="95">
        <f t="shared" si="4"/>
        <v>54500</v>
      </c>
      <c r="L45" s="96">
        <f t="shared" si="5"/>
        <v>3138300.0000000005</v>
      </c>
      <c r="M45" s="85" t="s">
        <v>63</v>
      </c>
    </row>
    <row r="46" spans="1:13" x14ac:dyDescent="0.25">
      <c r="A46" s="87">
        <v>45</v>
      </c>
      <c r="B46" s="93">
        <v>2101</v>
      </c>
      <c r="C46" s="93">
        <v>21</v>
      </c>
      <c r="D46" s="90" t="s">
        <v>31</v>
      </c>
      <c r="E46" s="90">
        <v>1265</v>
      </c>
      <c r="F46" s="90">
        <f t="shared" si="0"/>
        <v>1391.5</v>
      </c>
      <c r="G46" s="85">
        <f>G45+80</f>
        <v>28760</v>
      </c>
      <c r="H46" s="77">
        <f t="shared" si="1"/>
        <v>36381400</v>
      </c>
      <c r="I46" s="78">
        <f t="shared" si="2"/>
        <v>32743260</v>
      </c>
      <c r="J46" s="78">
        <f t="shared" si="3"/>
        <v>29105120</v>
      </c>
      <c r="K46" s="95">
        <f t="shared" si="4"/>
        <v>73000</v>
      </c>
      <c r="L46" s="96">
        <f t="shared" si="5"/>
        <v>4174500</v>
      </c>
      <c r="M46" s="85" t="s">
        <v>63</v>
      </c>
    </row>
    <row r="47" spans="1:13" x14ac:dyDescent="0.25">
      <c r="A47" s="85">
        <v>46</v>
      </c>
      <c r="B47" s="93">
        <v>2102</v>
      </c>
      <c r="C47" s="93">
        <v>21</v>
      </c>
      <c r="D47" s="89" t="s">
        <v>12</v>
      </c>
      <c r="E47" s="90">
        <v>910</v>
      </c>
      <c r="F47" s="90">
        <f t="shared" si="0"/>
        <v>1001.0000000000001</v>
      </c>
      <c r="G47" s="85">
        <f>G46</f>
        <v>28760</v>
      </c>
      <c r="H47" s="77">
        <f t="shared" si="1"/>
        <v>26171600</v>
      </c>
      <c r="I47" s="78">
        <f t="shared" si="2"/>
        <v>23554440</v>
      </c>
      <c r="J47" s="78">
        <f t="shared" si="3"/>
        <v>20937280</v>
      </c>
      <c r="K47" s="95">
        <f t="shared" si="4"/>
        <v>52500</v>
      </c>
      <c r="L47" s="96">
        <f t="shared" si="5"/>
        <v>3003000.0000000005</v>
      </c>
      <c r="M47" s="85" t="s">
        <v>63</v>
      </c>
    </row>
    <row r="48" spans="1:13" x14ac:dyDescent="0.25">
      <c r="A48" s="87">
        <v>47</v>
      </c>
      <c r="B48" s="93">
        <v>2103</v>
      </c>
      <c r="C48" s="93">
        <v>21</v>
      </c>
      <c r="D48" s="89" t="s">
        <v>30</v>
      </c>
      <c r="E48" s="90">
        <v>828</v>
      </c>
      <c r="F48" s="90">
        <f t="shared" si="0"/>
        <v>910.80000000000007</v>
      </c>
      <c r="G48" s="85">
        <f>G47</f>
        <v>28760</v>
      </c>
      <c r="H48" s="77">
        <f t="shared" si="1"/>
        <v>23813280</v>
      </c>
      <c r="I48" s="78">
        <f t="shared" si="2"/>
        <v>21431952</v>
      </c>
      <c r="J48" s="78">
        <f t="shared" si="3"/>
        <v>19050624</v>
      </c>
      <c r="K48" s="95">
        <f t="shared" si="4"/>
        <v>47500</v>
      </c>
      <c r="L48" s="96">
        <f t="shared" si="5"/>
        <v>2732400</v>
      </c>
      <c r="M48" s="85" t="s">
        <v>63</v>
      </c>
    </row>
    <row r="49" spans="1:13" x14ac:dyDescent="0.25">
      <c r="A49" s="85">
        <v>48</v>
      </c>
      <c r="B49" s="93">
        <v>2104</v>
      </c>
      <c r="C49" s="93">
        <v>21</v>
      </c>
      <c r="D49" s="89" t="s">
        <v>12</v>
      </c>
      <c r="E49" s="90">
        <v>951</v>
      </c>
      <c r="F49" s="90">
        <f t="shared" si="0"/>
        <v>1046.1000000000001</v>
      </c>
      <c r="G49" s="85">
        <f>G48</f>
        <v>28760</v>
      </c>
      <c r="H49" s="77">
        <f t="shared" si="1"/>
        <v>27350760</v>
      </c>
      <c r="I49" s="78">
        <f t="shared" si="2"/>
        <v>24615684</v>
      </c>
      <c r="J49" s="78">
        <f t="shared" si="3"/>
        <v>21880608</v>
      </c>
      <c r="K49" s="95">
        <f t="shared" si="4"/>
        <v>54500</v>
      </c>
      <c r="L49" s="96">
        <f t="shared" si="5"/>
        <v>3138300.0000000005</v>
      </c>
      <c r="M49" s="85" t="s">
        <v>63</v>
      </c>
    </row>
    <row r="50" spans="1:13" x14ac:dyDescent="0.25">
      <c r="A50" s="87">
        <v>49</v>
      </c>
      <c r="B50" s="93">
        <v>2201</v>
      </c>
      <c r="C50" s="93">
        <v>22</v>
      </c>
      <c r="D50" s="90" t="s">
        <v>31</v>
      </c>
      <c r="E50" s="90">
        <v>1265</v>
      </c>
      <c r="F50" s="90">
        <f t="shared" si="0"/>
        <v>1391.5</v>
      </c>
      <c r="G50" s="85">
        <f>G49+80</f>
        <v>28840</v>
      </c>
      <c r="H50" s="77">
        <f t="shared" si="1"/>
        <v>36482600</v>
      </c>
      <c r="I50" s="78">
        <f t="shared" si="2"/>
        <v>32834340</v>
      </c>
      <c r="J50" s="78">
        <f t="shared" si="3"/>
        <v>29186080</v>
      </c>
      <c r="K50" s="95">
        <f t="shared" si="4"/>
        <v>73000</v>
      </c>
      <c r="L50" s="96">
        <f t="shared" si="5"/>
        <v>4174500</v>
      </c>
      <c r="M50" s="85" t="s">
        <v>63</v>
      </c>
    </row>
    <row r="51" spans="1:13" x14ac:dyDescent="0.25">
      <c r="A51" s="85">
        <v>50</v>
      </c>
      <c r="B51" s="93">
        <v>2202</v>
      </c>
      <c r="C51" s="93">
        <v>22</v>
      </c>
      <c r="D51" s="89" t="s">
        <v>12</v>
      </c>
      <c r="E51" s="90">
        <v>910</v>
      </c>
      <c r="F51" s="90">
        <f t="shared" si="0"/>
        <v>1001.0000000000001</v>
      </c>
      <c r="G51" s="85">
        <f>G50</f>
        <v>28840</v>
      </c>
      <c r="H51" s="77">
        <f t="shared" si="1"/>
        <v>26244400</v>
      </c>
      <c r="I51" s="78">
        <f t="shared" si="2"/>
        <v>23619960</v>
      </c>
      <c r="J51" s="78">
        <f t="shared" si="3"/>
        <v>20995520</v>
      </c>
      <c r="K51" s="95">
        <f t="shared" si="4"/>
        <v>52500</v>
      </c>
      <c r="L51" s="96">
        <f t="shared" si="5"/>
        <v>3003000.0000000005</v>
      </c>
      <c r="M51" s="85" t="s">
        <v>63</v>
      </c>
    </row>
    <row r="52" spans="1:13" x14ac:dyDescent="0.25">
      <c r="A52" s="87">
        <v>51</v>
      </c>
      <c r="B52" s="93">
        <v>2203</v>
      </c>
      <c r="C52" s="93">
        <v>22</v>
      </c>
      <c r="D52" s="89" t="s">
        <v>30</v>
      </c>
      <c r="E52" s="90">
        <v>828</v>
      </c>
      <c r="F52" s="90">
        <f t="shared" si="0"/>
        <v>910.80000000000007</v>
      </c>
      <c r="G52" s="85">
        <f>G51</f>
        <v>28840</v>
      </c>
      <c r="H52" s="77">
        <f t="shared" si="1"/>
        <v>23879520</v>
      </c>
      <c r="I52" s="78">
        <f t="shared" si="2"/>
        <v>21491568</v>
      </c>
      <c r="J52" s="78">
        <f t="shared" si="3"/>
        <v>19103616</v>
      </c>
      <c r="K52" s="95">
        <f t="shared" si="4"/>
        <v>48000</v>
      </c>
      <c r="L52" s="96">
        <f t="shared" si="5"/>
        <v>2732400</v>
      </c>
      <c r="M52" s="85" t="s">
        <v>63</v>
      </c>
    </row>
    <row r="53" spans="1:13" x14ac:dyDescent="0.25">
      <c r="A53" s="85">
        <v>52</v>
      </c>
      <c r="B53" s="93">
        <v>2204</v>
      </c>
      <c r="C53" s="93">
        <v>22</v>
      </c>
      <c r="D53" s="89" t="s">
        <v>12</v>
      </c>
      <c r="E53" s="90">
        <v>951</v>
      </c>
      <c r="F53" s="90">
        <f t="shared" si="0"/>
        <v>1046.1000000000001</v>
      </c>
      <c r="G53" s="85">
        <f>G52</f>
        <v>28840</v>
      </c>
      <c r="H53" s="77">
        <f t="shared" si="1"/>
        <v>27426840</v>
      </c>
      <c r="I53" s="78">
        <f t="shared" si="2"/>
        <v>24684156</v>
      </c>
      <c r="J53" s="78">
        <f t="shared" si="3"/>
        <v>21941472</v>
      </c>
      <c r="K53" s="95">
        <f t="shared" si="4"/>
        <v>55000</v>
      </c>
      <c r="L53" s="96">
        <f t="shared" si="5"/>
        <v>3138300.0000000005</v>
      </c>
      <c r="M53" s="85" t="s">
        <v>63</v>
      </c>
    </row>
    <row r="54" spans="1:13" x14ac:dyDescent="0.25">
      <c r="A54" s="87">
        <v>53</v>
      </c>
      <c r="B54" s="93">
        <v>2301</v>
      </c>
      <c r="C54" s="93">
        <v>23</v>
      </c>
      <c r="D54" s="90" t="s">
        <v>31</v>
      </c>
      <c r="E54" s="90">
        <v>1265</v>
      </c>
      <c r="F54" s="90">
        <f t="shared" si="0"/>
        <v>1391.5</v>
      </c>
      <c r="G54" s="85">
        <f>G53+80</f>
        <v>28920</v>
      </c>
      <c r="H54" s="77">
        <f t="shared" si="1"/>
        <v>36583800</v>
      </c>
      <c r="I54" s="78">
        <f t="shared" si="2"/>
        <v>32925420</v>
      </c>
      <c r="J54" s="78">
        <f t="shared" si="3"/>
        <v>29267040</v>
      </c>
      <c r="K54" s="95">
        <f t="shared" si="4"/>
        <v>73000</v>
      </c>
      <c r="L54" s="96">
        <f t="shared" si="5"/>
        <v>4174500</v>
      </c>
      <c r="M54" s="85" t="s">
        <v>63</v>
      </c>
    </row>
    <row r="55" spans="1:13" x14ac:dyDescent="0.25">
      <c r="A55" s="85">
        <v>54</v>
      </c>
      <c r="B55" s="93">
        <v>2302</v>
      </c>
      <c r="C55" s="93">
        <v>23</v>
      </c>
      <c r="D55" s="89" t="s">
        <v>12</v>
      </c>
      <c r="E55" s="90">
        <v>910</v>
      </c>
      <c r="F55" s="90">
        <f t="shared" si="0"/>
        <v>1001.0000000000001</v>
      </c>
      <c r="G55" s="85">
        <f>G54</f>
        <v>28920</v>
      </c>
      <c r="H55" s="77">
        <f t="shared" si="1"/>
        <v>26317200</v>
      </c>
      <c r="I55" s="78">
        <f t="shared" si="2"/>
        <v>23685480</v>
      </c>
      <c r="J55" s="78">
        <f t="shared" si="3"/>
        <v>21053760</v>
      </c>
      <c r="K55" s="95">
        <f t="shared" si="4"/>
        <v>52500</v>
      </c>
      <c r="L55" s="96">
        <f t="shared" si="5"/>
        <v>3003000.0000000005</v>
      </c>
      <c r="M55" s="85" t="s">
        <v>63</v>
      </c>
    </row>
    <row r="56" spans="1:13" x14ac:dyDescent="0.25">
      <c r="A56" s="87">
        <v>55</v>
      </c>
      <c r="B56" s="93">
        <v>2303</v>
      </c>
      <c r="C56" s="93">
        <v>23</v>
      </c>
      <c r="D56" s="89" t="s">
        <v>30</v>
      </c>
      <c r="E56" s="90">
        <v>828</v>
      </c>
      <c r="F56" s="90">
        <f t="shared" si="0"/>
        <v>910.80000000000007</v>
      </c>
      <c r="G56" s="85">
        <f>G55</f>
        <v>28920</v>
      </c>
      <c r="H56" s="77">
        <f t="shared" si="1"/>
        <v>23945760</v>
      </c>
      <c r="I56" s="78">
        <f t="shared" si="2"/>
        <v>21551184</v>
      </c>
      <c r="J56" s="78">
        <f t="shared" si="3"/>
        <v>19156608</v>
      </c>
      <c r="K56" s="95">
        <f t="shared" si="4"/>
        <v>48000</v>
      </c>
      <c r="L56" s="96">
        <f t="shared" si="5"/>
        <v>2732400</v>
      </c>
      <c r="M56" s="85" t="s">
        <v>63</v>
      </c>
    </row>
    <row r="57" spans="1:13" x14ac:dyDescent="0.25">
      <c r="A57" s="85">
        <v>56</v>
      </c>
      <c r="B57" s="93">
        <v>2304</v>
      </c>
      <c r="C57" s="93">
        <v>23</v>
      </c>
      <c r="D57" s="89" t="s">
        <v>12</v>
      </c>
      <c r="E57" s="90">
        <v>951</v>
      </c>
      <c r="F57" s="90">
        <f t="shared" si="0"/>
        <v>1046.1000000000001</v>
      </c>
      <c r="G57" s="85">
        <f>G56</f>
        <v>28920</v>
      </c>
      <c r="H57" s="77">
        <f t="shared" si="1"/>
        <v>27502920</v>
      </c>
      <c r="I57" s="78">
        <f t="shared" si="2"/>
        <v>24752628</v>
      </c>
      <c r="J57" s="78">
        <f t="shared" si="3"/>
        <v>22002336</v>
      </c>
      <c r="K57" s="95">
        <f t="shared" si="4"/>
        <v>55000</v>
      </c>
      <c r="L57" s="96">
        <f t="shared" si="5"/>
        <v>3138300.0000000005</v>
      </c>
      <c r="M57" s="85" t="s">
        <v>63</v>
      </c>
    </row>
    <row r="58" spans="1:13" x14ac:dyDescent="0.25">
      <c r="A58" s="87">
        <v>57</v>
      </c>
      <c r="B58" s="93">
        <v>2401</v>
      </c>
      <c r="C58" s="93">
        <v>24</v>
      </c>
      <c r="D58" s="90" t="s">
        <v>31</v>
      </c>
      <c r="E58" s="90">
        <v>1265</v>
      </c>
      <c r="F58" s="90">
        <f t="shared" si="0"/>
        <v>1391.5</v>
      </c>
      <c r="G58" s="85">
        <f>G57+80</f>
        <v>29000</v>
      </c>
      <c r="H58" s="77">
        <f t="shared" si="1"/>
        <v>36685000</v>
      </c>
      <c r="I58" s="78">
        <f t="shared" si="2"/>
        <v>33016500</v>
      </c>
      <c r="J58" s="78">
        <f t="shared" si="3"/>
        <v>29348000</v>
      </c>
      <c r="K58" s="95">
        <f t="shared" si="4"/>
        <v>73500</v>
      </c>
      <c r="L58" s="96">
        <f t="shared" si="5"/>
        <v>4174500</v>
      </c>
      <c r="M58" s="85" t="s">
        <v>63</v>
      </c>
    </row>
    <row r="59" spans="1:13" x14ac:dyDescent="0.25">
      <c r="A59" s="85">
        <v>58</v>
      </c>
      <c r="B59" s="93">
        <v>2402</v>
      </c>
      <c r="C59" s="93">
        <v>24</v>
      </c>
      <c r="D59" s="89" t="s">
        <v>12</v>
      </c>
      <c r="E59" s="90">
        <v>910</v>
      </c>
      <c r="F59" s="90">
        <f t="shared" si="0"/>
        <v>1001.0000000000001</v>
      </c>
      <c r="G59" s="85">
        <f>G58</f>
        <v>29000</v>
      </c>
      <c r="H59" s="77">
        <f t="shared" si="1"/>
        <v>26390000</v>
      </c>
      <c r="I59" s="78">
        <f t="shared" si="2"/>
        <v>23751000</v>
      </c>
      <c r="J59" s="78">
        <f t="shared" si="3"/>
        <v>21112000</v>
      </c>
      <c r="K59" s="95">
        <f t="shared" si="4"/>
        <v>53000</v>
      </c>
      <c r="L59" s="96">
        <f t="shared" si="5"/>
        <v>3003000.0000000005</v>
      </c>
      <c r="M59" s="85" t="s">
        <v>63</v>
      </c>
    </row>
    <row r="60" spans="1:13" x14ac:dyDescent="0.25">
      <c r="A60" s="87">
        <v>59</v>
      </c>
      <c r="B60" s="93">
        <v>2403</v>
      </c>
      <c r="C60" s="93">
        <v>24</v>
      </c>
      <c r="D60" s="89" t="s">
        <v>30</v>
      </c>
      <c r="E60" s="90">
        <v>828</v>
      </c>
      <c r="F60" s="90">
        <f t="shared" si="0"/>
        <v>910.80000000000007</v>
      </c>
      <c r="G60" s="85">
        <f>G59</f>
        <v>29000</v>
      </c>
      <c r="H60" s="77">
        <f t="shared" si="1"/>
        <v>24012000</v>
      </c>
      <c r="I60" s="78">
        <f t="shared" si="2"/>
        <v>21610800</v>
      </c>
      <c r="J60" s="78">
        <f t="shared" si="3"/>
        <v>19209600</v>
      </c>
      <c r="K60" s="95">
        <f t="shared" si="4"/>
        <v>48000</v>
      </c>
      <c r="L60" s="96">
        <f t="shared" si="5"/>
        <v>2732400</v>
      </c>
      <c r="M60" s="85" t="s">
        <v>63</v>
      </c>
    </row>
    <row r="61" spans="1:13" x14ac:dyDescent="0.25">
      <c r="A61" s="85">
        <v>60</v>
      </c>
      <c r="B61" s="93">
        <v>2404</v>
      </c>
      <c r="C61" s="93">
        <v>24</v>
      </c>
      <c r="D61" s="89" t="s">
        <v>12</v>
      </c>
      <c r="E61" s="90">
        <v>951</v>
      </c>
      <c r="F61" s="90">
        <f t="shared" si="0"/>
        <v>1046.1000000000001</v>
      </c>
      <c r="G61" s="85">
        <f>G60</f>
        <v>29000</v>
      </c>
      <c r="H61" s="77">
        <f t="shared" si="1"/>
        <v>27579000</v>
      </c>
      <c r="I61" s="78">
        <f t="shared" si="2"/>
        <v>24821100</v>
      </c>
      <c r="J61" s="78">
        <f t="shared" si="3"/>
        <v>22063200</v>
      </c>
      <c r="K61" s="95">
        <f t="shared" si="4"/>
        <v>55000</v>
      </c>
      <c r="L61" s="96">
        <f t="shared" si="5"/>
        <v>3138300.0000000005</v>
      </c>
      <c r="M61" s="85" t="s">
        <v>63</v>
      </c>
    </row>
    <row r="62" spans="1:13" x14ac:dyDescent="0.25">
      <c r="A62" s="87">
        <v>61</v>
      </c>
      <c r="B62" s="93">
        <v>2501</v>
      </c>
      <c r="C62" s="93">
        <v>25</v>
      </c>
      <c r="D62" s="90" t="s">
        <v>31</v>
      </c>
      <c r="E62" s="90">
        <v>1265</v>
      </c>
      <c r="F62" s="90">
        <f t="shared" si="0"/>
        <v>1391.5</v>
      </c>
      <c r="G62" s="85">
        <f>G61+80</f>
        <v>29080</v>
      </c>
      <c r="H62" s="77">
        <f t="shared" si="1"/>
        <v>36786200</v>
      </c>
      <c r="I62" s="78">
        <f t="shared" si="2"/>
        <v>33107580</v>
      </c>
      <c r="J62" s="78">
        <f t="shared" si="3"/>
        <v>29428960</v>
      </c>
      <c r="K62" s="95">
        <f t="shared" si="4"/>
        <v>73500</v>
      </c>
      <c r="L62" s="96">
        <f t="shared" si="5"/>
        <v>4174500</v>
      </c>
      <c r="M62" s="85" t="s">
        <v>63</v>
      </c>
    </row>
    <row r="63" spans="1:13" x14ac:dyDescent="0.25">
      <c r="A63" s="85">
        <v>62</v>
      </c>
      <c r="B63" s="93">
        <v>2502</v>
      </c>
      <c r="C63" s="93">
        <v>25</v>
      </c>
      <c r="D63" s="89" t="s">
        <v>12</v>
      </c>
      <c r="E63" s="90">
        <v>910</v>
      </c>
      <c r="F63" s="90">
        <f t="shared" si="0"/>
        <v>1001.0000000000001</v>
      </c>
      <c r="G63" s="85">
        <f>G62</f>
        <v>29080</v>
      </c>
      <c r="H63" s="77">
        <f t="shared" si="1"/>
        <v>26462800</v>
      </c>
      <c r="I63" s="78">
        <f t="shared" si="2"/>
        <v>23816520</v>
      </c>
      <c r="J63" s="78">
        <f t="shared" si="3"/>
        <v>21170240</v>
      </c>
      <c r="K63" s="95">
        <f t="shared" si="4"/>
        <v>53000</v>
      </c>
      <c r="L63" s="96">
        <f t="shared" si="5"/>
        <v>3003000.0000000005</v>
      </c>
      <c r="M63" s="85" t="s">
        <v>63</v>
      </c>
    </row>
    <row r="64" spans="1:13" x14ac:dyDescent="0.25">
      <c r="A64" s="87">
        <v>63</v>
      </c>
      <c r="B64" s="93">
        <v>2503</v>
      </c>
      <c r="C64" s="93">
        <v>25</v>
      </c>
      <c r="D64" s="89" t="s">
        <v>30</v>
      </c>
      <c r="E64" s="90">
        <v>828</v>
      </c>
      <c r="F64" s="90">
        <f t="shared" si="0"/>
        <v>910.80000000000007</v>
      </c>
      <c r="G64" s="85">
        <f>G63</f>
        <v>29080</v>
      </c>
      <c r="H64" s="77">
        <f t="shared" si="1"/>
        <v>24078240</v>
      </c>
      <c r="I64" s="78">
        <f t="shared" si="2"/>
        <v>21670416</v>
      </c>
      <c r="J64" s="78">
        <f t="shared" si="3"/>
        <v>19262592</v>
      </c>
      <c r="K64" s="95">
        <f t="shared" si="4"/>
        <v>48000</v>
      </c>
      <c r="L64" s="96">
        <f t="shared" si="5"/>
        <v>2732400</v>
      </c>
      <c r="M64" s="85" t="s">
        <v>63</v>
      </c>
    </row>
    <row r="65" spans="1:13" x14ac:dyDescent="0.25">
      <c r="A65" s="85">
        <v>64</v>
      </c>
      <c r="B65" s="93">
        <v>2504</v>
      </c>
      <c r="C65" s="93">
        <v>25</v>
      </c>
      <c r="D65" s="89" t="s">
        <v>12</v>
      </c>
      <c r="E65" s="90">
        <v>951</v>
      </c>
      <c r="F65" s="90">
        <f t="shared" si="0"/>
        <v>1046.1000000000001</v>
      </c>
      <c r="G65" s="85">
        <f>G64</f>
        <v>29080</v>
      </c>
      <c r="H65" s="77">
        <f t="shared" si="1"/>
        <v>27655080</v>
      </c>
      <c r="I65" s="78">
        <f t="shared" si="2"/>
        <v>24889572</v>
      </c>
      <c r="J65" s="78">
        <f t="shared" si="3"/>
        <v>22124064</v>
      </c>
      <c r="K65" s="95">
        <f t="shared" si="4"/>
        <v>55500</v>
      </c>
      <c r="L65" s="96">
        <f t="shared" si="5"/>
        <v>3138300.0000000005</v>
      </c>
      <c r="M65" s="85" t="s">
        <v>63</v>
      </c>
    </row>
    <row r="66" spans="1:13" x14ac:dyDescent="0.25">
      <c r="A66" s="87">
        <v>65</v>
      </c>
      <c r="B66" s="93">
        <v>2601</v>
      </c>
      <c r="C66" s="93">
        <v>26</v>
      </c>
      <c r="D66" s="90" t="s">
        <v>31</v>
      </c>
      <c r="E66" s="90">
        <v>1265</v>
      </c>
      <c r="F66" s="90">
        <f t="shared" si="0"/>
        <v>1391.5</v>
      </c>
      <c r="G66" s="85">
        <f>G65+80</f>
        <v>29160</v>
      </c>
      <c r="H66" s="77">
        <f t="shared" si="1"/>
        <v>36887400</v>
      </c>
      <c r="I66" s="78">
        <f t="shared" si="2"/>
        <v>33198660</v>
      </c>
      <c r="J66" s="78">
        <f t="shared" si="3"/>
        <v>29509920</v>
      </c>
      <c r="K66" s="95">
        <f t="shared" si="4"/>
        <v>74000</v>
      </c>
      <c r="L66" s="96">
        <f t="shared" si="5"/>
        <v>4174500</v>
      </c>
      <c r="M66" s="85" t="s">
        <v>63</v>
      </c>
    </row>
    <row r="67" spans="1:13" x14ac:dyDescent="0.25">
      <c r="A67" s="85">
        <v>66</v>
      </c>
      <c r="B67" s="93">
        <v>2602</v>
      </c>
      <c r="C67" s="93">
        <v>26</v>
      </c>
      <c r="D67" s="89" t="s">
        <v>12</v>
      </c>
      <c r="E67" s="90">
        <v>910</v>
      </c>
      <c r="F67" s="90">
        <f t="shared" ref="F67:F121" si="6">E67*1.1</f>
        <v>1001.0000000000001</v>
      </c>
      <c r="G67" s="85">
        <f>G66</f>
        <v>29160</v>
      </c>
      <c r="H67" s="77">
        <f t="shared" ref="H67:H121" si="7">E67*G67</f>
        <v>26535600</v>
      </c>
      <c r="I67" s="78">
        <f t="shared" ref="I67:I121" si="8">H67*0.9</f>
        <v>23882040</v>
      </c>
      <c r="J67" s="78">
        <f t="shared" ref="J67:J121" si="9">H67*0.8</f>
        <v>21228480</v>
      </c>
      <c r="K67" s="95">
        <f t="shared" ref="K67:K121" si="10">MROUND((J67*0.03/12),500)</f>
        <v>53000</v>
      </c>
      <c r="L67" s="96">
        <f t="shared" ref="L67:L121" si="11">F67*3000</f>
        <v>3003000.0000000005</v>
      </c>
      <c r="M67" s="85" t="s">
        <v>63</v>
      </c>
    </row>
    <row r="68" spans="1:13" x14ac:dyDescent="0.25">
      <c r="A68" s="87">
        <v>67</v>
      </c>
      <c r="B68" s="93">
        <v>2603</v>
      </c>
      <c r="C68" s="93">
        <v>26</v>
      </c>
      <c r="D68" s="89" t="s">
        <v>30</v>
      </c>
      <c r="E68" s="90">
        <v>828</v>
      </c>
      <c r="F68" s="90">
        <f t="shared" si="6"/>
        <v>910.80000000000007</v>
      </c>
      <c r="G68" s="85">
        <f>G67</f>
        <v>29160</v>
      </c>
      <c r="H68" s="77">
        <f t="shared" si="7"/>
        <v>24144480</v>
      </c>
      <c r="I68" s="78">
        <f t="shared" si="8"/>
        <v>21730032</v>
      </c>
      <c r="J68" s="78">
        <f t="shared" si="9"/>
        <v>19315584</v>
      </c>
      <c r="K68" s="95">
        <f t="shared" si="10"/>
        <v>48500</v>
      </c>
      <c r="L68" s="96">
        <f t="shared" si="11"/>
        <v>2732400</v>
      </c>
      <c r="M68" s="85" t="s">
        <v>63</v>
      </c>
    </row>
    <row r="69" spans="1:13" x14ac:dyDescent="0.25">
      <c r="A69" s="85">
        <v>68</v>
      </c>
      <c r="B69" s="93">
        <v>2604</v>
      </c>
      <c r="C69" s="93">
        <v>26</v>
      </c>
      <c r="D69" s="89" t="s">
        <v>12</v>
      </c>
      <c r="E69" s="90">
        <v>951</v>
      </c>
      <c r="F69" s="90">
        <f t="shared" si="6"/>
        <v>1046.1000000000001</v>
      </c>
      <c r="G69" s="85">
        <f>G68</f>
        <v>29160</v>
      </c>
      <c r="H69" s="77">
        <f t="shared" si="7"/>
        <v>27731160</v>
      </c>
      <c r="I69" s="78">
        <f t="shared" si="8"/>
        <v>24958044</v>
      </c>
      <c r="J69" s="78">
        <f t="shared" si="9"/>
        <v>22184928</v>
      </c>
      <c r="K69" s="95">
        <f t="shared" si="10"/>
        <v>55500</v>
      </c>
      <c r="L69" s="96">
        <f t="shared" si="11"/>
        <v>3138300.0000000005</v>
      </c>
      <c r="M69" s="85" t="s">
        <v>63</v>
      </c>
    </row>
    <row r="70" spans="1:13" x14ac:dyDescent="0.25">
      <c r="A70" s="87">
        <v>69</v>
      </c>
      <c r="B70" s="93">
        <v>2701</v>
      </c>
      <c r="C70" s="93">
        <v>27</v>
      </c>
      <c r="D70" s="90" t="s">
        <v>31</v>
      </c>
      <c r="E70" s="90">
        <v>1265</v>
      </c>
      <c r="F70" s="90">
        <f t="shared" si="6"/>
        <v>1391.5</v>
      </c>
      <c r="G70" s="85">
        <f>G69+80</f>
        <v>29240</v>
      </c>
      <c r="H70" s="77">
        <f t="shared" si="7"/>
        <v>36988600</v>
      </c>
      <c r="I70" s="78">
        <f t="shared" si="8"/>
        <v>33289740</v>
      </c>
      <c r="J70" s="78">
        <f t="shared" si="9"/>
        <v>29590880</v>
      </c>
      <c r="K70" s="95">
        <f t="shared" si="10"/>
        <v>74000</v>
      </c>
      <c r="L70" s="96">
        <f t="shared" si="11"/>
        <v>4174500</v>
      </c>
      <c r="M70" s="85" t="s">
        <v>63</v>
      </c>
    </row>
    <row r="71" spans="1:13" x14ac:dyDescent="0.25">
      <c r="A71" s="85">
        <v>70</v>
      </c>
      <c r="B71" s="93">
        <v>2702</v>
      </c>
      <c r="C71" s="93">
        <v>27</v>
      </c>
      <c r="D71" s="89" t="s">
        <v>12</v>
      </c>
      <c r="E71" s="90">
        <v>910</v>
      </c>
      <c r="F71" s="90">
        <f t="shared" si="6"/>
        <v>1001.0000000000001</v>
      </c>
      <c r="G71" s="85">
        <f>G70</f>
        <v>29240</v>
      </c>
      <c r="H71" s="77">
        <f t="shared" si="7"/>
        <v>26608400</v>
      </c>
      <c r="I71" s="78">
        <f t="shared" si="8"/>
        <v>23947560</v>
      </c>
      <c r="J71" s="78">
        <f t="shared" si="9"/>
        <v>21286720</v>
      </c>
      <c r="K71" s="95">
        <f t="shared" si="10"/>
        <v>53000</v>
      </c>
      <c r="L71" s="96">
        <f t="shared" si="11"/>
        <v>3003000.0000000005</v>
      </c>
      <c r="M71" s="85" t="s">
        <v>63</v>
      </c>
    </row>
    <row r="72" spans="1:13" x14ac:dyDescent="0.25">
      <c r="A72" s="87">
        <v>71</v>
      </c>
      <c r="B72" s="93">
        <v>2703</v>
      </c>
      <c r="C72" s="93">
        <v>27</v>
      </c>
      <c r="D72" s="89" t="s">
        <v>30</v>
      </c>
      <c r="E72" s="90">
        <v>828</v>
      </c>
      <c r="F72" s="90">
        <f t="shared" si="6"/>
        <v>910.80000000000007</v>
      </c>
      <c r="G72" s="85">
        <f>G71</f>
        <v>29240</v>
      </c>
      <c r="H72" s="77">
        <f t="shared" si="7"/>
        <v>24210720</v>
      </c>
      <c r="I72" s="78">
        <f t="shared" si="8"/>
        <v>21789648</v>
      </c>
      <c r="J72" s="78">
        <f t="shared" si="9"/>
        <v>19368576</v>
      </c>
      <c r="K72" s="95">
        <f t="shared" si="10"/>
        <v>48500</v>
      </c>
      <c r="L72" s="96">
        <f t="shared" si="11"/>
        <v>2732400</v>
      </c>
      <c r="M72" s="85" t="s">
        <v>63</v>
      </c>
    </row>
    <row r="73" spans="1:13" x14ac:dyDescent="0.25">
      <c r="A73" s="85">
        <v>72</v>
      </c>
      <c r="B73" s="93">
        <v>2704</v>
      </c>
      <c r="C73" s="93">
        <v>27</v>
      </c>
      <c r="D73" s="89" t="s">
        <v>12</v>
      </c>
      <c r="E73" s="90">
        <v>951</v>
      </c>
      <c r="F73" s="90">
        <f t="shared" si="6"/>
        <v>1046.1000000000001</v>
      </c>
      <c r="G73" s="85">
        <f>G72</f>
        <v>29240</v>
      </c>
      <c r="H73" s="77">
        <f t="shared" si="7"/>
        <v>27807240</v>
      </c>
      <c r="I73" s="78">
        <f t="shared" si="8"/>
        <v>25026516</v>
      </c>
      <c r="J73" s="78">
        <f t="shared" si="9"/>
        <v>22245792</v>
      </c>
      <c r="K73" s="95">
        <f t="shared" si="10"/>
        <v>55500</v>
      </c>
      <c r="L73" s="96">
        <f t="shared" si="11"/>
        <v>3138300.0000000005</v>
      </c>
      <c r="M73" s="85" t="s">
        <v>63</v>
      </c>
    </row>
    <row r="74" spans="1:13" x14ac:dyDescent="0.25">
      <c r="A74" s="87">
        <v>73</v>
      </c>
      <c r="B74" s="93">
        <v>2801</v>
      </c>
      <c r="C74" s="93">
        <v>28</v>
      </c>
      <c r="D74" s="90" t="s">
        <v>31</v>
      </c>
      <c r="E74" s="90">
        <v>1265</v>
      </c>
      <c r="F74" s="90">
        <f t="shared" si="6"/>
        <v>1391.5</v>
      </c>
      <c r="G74" s="85">
        <f>G73+80</f>
        <v>29320</v>
      </c>
      <c r="H74" s="77">
        <f t="shared" si="7"/>
        <v>37089800</v>
      </c>
      <c r="I74" s="78">
        <f t="shared" si="8"/>
        <v>33380820</v>
      </c>
      <c r="J74" s="78">
        <f t="shared" si="9"/>
        <v>29671840</v>
      </c>
      <c r="K74" s="95">
        <f t="shared" si="10"/>
        <v>74000</v>
      </c>
      <c r="L74" s="96">
        <f t="shared" si="11"/>
        <v>4174500</v>
      </c>
      <c r="M74" s="85" t="s">
        <v>63</v>
      </c>
    </row>
    <row r="75" spans="1:13" x14ac:dyDescent="0.25">
      <c r="A75" s="85">
        <v>74</v>
      </c>
      <c r="B75" s="93">
        <v>2802</v>
      </c>
      <c r="C75" s="93">
        <v>28</v>
      </c>
      <c r="D75" s="89" t="s">
        <v>12</v>
      </c>
      <c r="E75" s="90">
        <v>910</v>
      </c>
      <c r="F75" s="90">
        <f t="shared" si="6"/>
        <v>1001.0000000000001</v>
      </c>
      <c r="G75" s="85">
        <f>G74</f>
        <v>29320</v>
      </c>
      <c r="H75" s="77">
        <f t="shared" si="7"/>
        <v>26681200</v>
      </c>
      <c r="I75" s="78">
        <f t="shared" si="8"/>
        <v>24013080</v>
      </c>
      <c r="J75" s="78">
        <f t="shared" si="9"/>
        <v>21344960</v>
      </c>
      <c r="K75" s="95">
        <f t="shared" si="10"/>
        <v>53500</v>
      </c>
      <c r="L75" s="96">
        <f t="shared" si="11"/>
        <v>3003000.0000000005</v>
      </c>
      <c r="M75" s="85" t="s">
        <v>63</v>
      </c>
    </row>
    <row r="76" spans="1:13" x14ac:dyDescent="0.25">
      <c r="A76" s="87">
        <v>75</v>
      </c>
      <c r="B76" s="93">
        <v>2803</v>
      </c>
      <c r="C76" s="93">
        <v>28</v>
      </c>
      <c r="D76" s="89" t="s">
        <v>30</v>
      </c>
      <c r="E76" s="90">
        <v>828</v>
      </c>
      <c r="F76" s="90">
        <f t="shared" si="6"/>
        <v>910.80000000000007</v>
      </c>
      <c r="G76" s="85">
        <f>G75</f>
        <v>29320</v>
      </c>
      <c r="H76" s="77">
        <f t="shared" si="7"/>
        <v>24276960</v>
      </c>
      <c r="I76" s="78">
        <f t="shared" si="8"/>
        <v>21849264</v>
      </c>
      <c r="J76" s="78">
        <f t="shared" si="9"/>
        <v>19421568</v>
      </c>
      <c r="K76" s="95">
        <f t="shared" si="10"/>
        <v>48500</v>
      </c>
      <c r="L76" s="96">
        <f t="shared" si="11"/>
        <v>2732400</v>
      </c>
      <c r="M76" s="85" t="s">
        <v>63</v>
      </c>
    </row>
    <row r="77" spans="1:13" x14ac:dyDescent="0.25">
      <c r="A77" s="85">
        <v>76</v>
      </c>
      <c r="B77" s="93">
        <v>2804</v>
      </c>
      <c r="C77" s="93">
        <v>28</v>
      </c>
      <c r="D77" s="89" t="s">
        <v>12</v>
      </c>
      <c r="E77" s="90">
        <v>951</v>
      </c>
      <c r="F77" s="90">
        <f t="shared" si="6"/>
        <v>1046.1000000000001</v>
      </c>
      <c r="G77" s="85">
        <f>G76</f>
        <v>29320</v>
      </c>
      <c r="H77" s="77">
        <f t="shared" si="7"/>
        <v>27883320</v>
      </c>
      <c r="I77" s="78">
        <f t="shared" si="8"/>
        <v>25094988</v>
      </c>
      <c r="J77" s="78">
        <f t="shared" si="9"/>
        <v>22306656</v>
      </c>
      <c r="K77" s="95">
        <f t="shared" si="10"/>
        <v>56000</v>
      </c>
      <c r="L77" s="96">
        <f t="shared" si="11"/>
        <v>3138300.0000000005</v>
      </c>
      <c r="M77" s="85" t="s">
        <v>63</v>
      </c>
    </row>
    <row r="78" spans="1:13" x14ac:dyDescent="0.25">
      <c r="A78" s="87">
        <v>77</v>
      </c>
      <c r="B78" s="93">
        <v>2901</v>
      </c>
      <c r="C78" s="93">
        <v>29</v>
      </c>
      <c r="D78" s="90" t="s">
        <v>31</v>
      </c>
      <c r="E78" s="90">
        <v>1265</v>
      </c>
      <c r="F78" s="90">
        <f t="shared" si="6"/>
        <v>1391.5</v>
      </c>
      <c r="G78" s="85">
        <f>G77+80</f>
        <v>29400</v>
      </c>
      <c r="H78" s="77">
        <f t="shared" si="7"/>
        <v>37191000</v>
      </c>
      <c r="I78" s="78">
        <f t="shared" si="8"/>
        <v>33471900</v>
      </c>
      <c r="J78" s="78">
        <f t="shared" si="9"/>
        <v>29752800</v>
      </c>
      <c r="K78" s="95">
        <f t="shared" si="10"/>
        <v>74500</v>
      </c>
      <c r="L78" s="96">
        <f t="shared" si="11"/>
        <v>4174500</v>
      </c>
      <c r="M78" s="85" t="s">
        <v>63</v>
      </c>
    </row>
    <row r="79" spans="1:13" x14ac:dyDescent="0.25">
      <c r="A79" s="85">
        <v>78</v>
      </c>
      <c r="B79" s="93">
        <v>2902</v>
      </c>
      <c r="C79" s="93">
        <v>29</v>
      </c>
      <c r="D79" s="89" t="s">
        <v>12</v>
      </c>
      <c r="E79" s="90">
        <v>910</v>
      </c>
      <c r="F79" s="90">
        <f t="shared" si="6"/>
        <v>1001.0000000000001</v>
      </c>
      <c r="G79" s="85">
        <f>G78</f>
        <v>29400</v>
      </c>
      <c r="H79" s="77">
        <f t="shared" si="7"/>
        <v>26754000</v>
      </c>
      <c r="I79" s="78">
        <f t="shared" si="8"/>
        <v>24078600</v>
      </c>
      <c r="J79" s="78">
        <f t="shared" si="9"/>
        <v>21403200</v>
      </c>
      <c r="K79" s="95">
        <f t="shared" si="10"/>
        <v>53500</v>
      </c>
      <c r="L79" s="96">
        <f t="shared" si="11"/>
        <v>3003000.0000000005</v>
      </c>
      <c r="M79" s="85" t="s">
        <v>63</v>
      </c>
    </row>
    <row r="80" spans="1:13" x14ac:dyDescent="0.25">
      <c r="A80" s="87">
        <v>79</v>
      </c>
      <c r="B80" s="93">
        <v>2903</v>
      </c>
      <c r="C80" s="93">
        <v>29</v>
      </c>
      <c r="D80" s="89" t="s">
        <v>30</v>
      </c>
      <c r="E80" s="90">
        <v>828</v>
      </c>
      <c r="F80" s="90">
        <f t="shared" si="6"/>
        <v>910.80000000000007</v>
      </c>
      <c r="G80" s="85">
        <f>G79</f>
        <v>29400</v>
      </c>
      <c r="H80" s="77">
        <f t="shared" si="7"/>
        <v>24343200</v>
      </c>
      <c r="I80" s="78">
        <f t="shared" si="8"/>
        <v>21908880</v>
      </c>
      <c r="J80" s="78">
        <f t="shared" si="9"/>
        <v>19474560</v>
      </c>
      <c r="K80" s="95">
        <f t="shared" si="10"/>
        <v>48500</v>
      </c>
      <c r="L80" s="96">
        <f t="shared" si="11"/>
        <v>2732400</v>
      </c>
      <c r="M80" s="85" t="s">
        <v>63</v>
      </c>
    </row>
    <row r="81" spans="1:13" x14ac:dyDescent="0.25">
      <c r="A81" s="85">
        <v>80</v>
      </c>
      <c r="B81" s="93">
        <v>2904</v>
      </c>
      <c r="C81" s="93">
        <v>29</v>
      </c>
      <c r="D81" s="89" t="s">
        <v>12</v>
      </c>
      <c r="E81" s="90">
        <v>951</v>
      </c>
      <c r="F81" s="90">
        <f t="shared" si="6"/>
        <v>1046.1000000000001</v>
      </c>
      <c r="G81" s="85">
        <f>G80</f>
        <v>29400</v>
      </c>
      <c r="H81" s="77">
        <f t="shared" si="7"/>
        <v>27959400</v>
      </c>
      <c r="I81" s="78">
        <f t="shared" si="8"/>
        <v>25163460</v>
      </c>
      <c r="J81" s="78">
        <f t="shared" si="9"/>
        <v>22367520</v>
      </c>
      <c r="K81" s="95">
        <f t="shared" si="10"/>
        <v>56000</v>
      </c>
      <c r="L81" s="96">
        <f t="shared" si="11"/>
        <v>3138300.0000000005</v>
      </c>
      <c r="M81" s="85" t="s">
        <v>63</v>
      </c>
    </row>
    <row r="82" spans="1:13" x14ac:dyDescent="0.25">
      <c r="A82" s="87">
        <v>81</v>
      </c>
      <c r="B82" s="93">
        <v>3001</v>
      </c>
      <c r="C82" s="93">
        <v>30</v>
      </c>
      <c r="D82" s="90" t="s">
        <v>31</v>
      </c>
      <c r="E82" s="90">
        <v>1265</v>
      </c>
      <c r="F82" s="90">
        <f t="shared" si="6"/>
        <v>1391.5</v>
      </c>
      <c r="G82" s="85">
        <f>G81+80</f>
        <v>29480</v>
      </c>
      <c r="H82" s="77">
        <f t="shared" si="7"/>
        <v>37292200</v>
      </c>
      <c r="I82" s="78">
        <f t="shared" si="8"/>
        <v>33562980</v>
      </c>
      <c r="J82" s="78">
        <f t="shared" si="9"/>
        <v>29833760</v>
      </c>
      <c r="K82" s="95">
        <f t="shared" si="10"/>
        <v>74500</v>
      </c>
      <c r="L82" s="96">
        <f t="shared" si="11"/>
        <v>4174500</v>
      </c>
      <c r="M82" s="85" t="s">
        <v>63</v>
      </c>
    </row>
    <row r="83" spans="1:13" x14ac:dyDescent="0.25">
      <c r="A83" s="85">
        <v>82</v>
      </c>
      <c r="B83" s="93">
        <v>3002</v>
      </c>
      <c r="C83" s="93">
        <v>30</v>
      </c>
      <c r="D83" s="89" t="s">
        <v>12</v>
      </c>
      <c r="E83" s="90">
        <v>910</v>
      </c>
      <c r="F83" s="90">
        <f t="shared" si="6"/>
        <v>1001.0000000000001</v>
      </c>
      <c r="G83" s="85">
        <f>G82</f>
        <v>29480</v>
      </c>
      <c r="H83" s="77">
        <f t="shared" si="7"/>
        <v>26826800</v>
      </c>
      <c r="I83" s="78">
        <f t="shared" si="8"/>
        <v>24144120</v>
      </c>
      <c r="J83" s="78">
        <f t="shared" si="9"/>
        <v>21461440</v>
      </c>
      <c r="K83" s="95">
        <f t="shared" si="10"/>
        <v>53500</v>
      </c>
      <c r="L83" s="96">
        <f t="shared" si="11"/>
        <v>3003000.0000000005</v>
      </c>
      <c r="M83" s="85" t="s">
        <v>63</v>
      </c>
    </row>
    <row r="84" spans="1:13" x14ac:dyDescent="0.25">
      <c r="A84" s="87">
        <v>83</v>
      </c>
      <c r="B84" s="93">
        <v>3003</v>
      </c>
      <c r="C84" s="93">
        <v>30</v>
      </c>
      <c r="D84" s="89" t="s">
        <v>30</v>
      </c>
      <c r="E84" s="90">
        <v>828</v>
      </c>
      <c r="F84" s="90">
        <f t="shared" si="6"/>
        <v>910.80000000000007</v>
      </c>
      <c r="G84" s="85">
        <f>G83</f>
        <v>29480</v>
      </c>
      <c r="H84" s="77">
        <f t="shared" si="7"/>
        <v>24409440</v>
      </c>
      <c r="I84" s="78">
        <f t="shared" si="8"/>
        <v>21968496</v>
      </c>
      <c r="J84" s="78">
        <f t="shared" si="9"/>
        <v>19527552</v>
      </c>
      <c r="K84" s="95">
        <f t="shared" si="10"/>
        <v>49000</v>
      </c>
      <c r="L84" s="96">
        <f t="shared" si="11"/>
        <v>2732400</v>
      </c>
      <c r="M84" s="85" t="s">
        <v>63</v>
      </c>
    </row>
    <row r="85" spans="1:13" x14ac:dyDescent="0.25">
      <c r="A85" s="85">
        <v>84</v>
      </c>
      <c r="B85" s="93">
        <v>3004</v>
      </c>
      <c r="C85" s="93">
        <v>30</v>
      </c>
      <c r="D85" s="89" t="s">
        <v>12</v>
      </c>
      <c r="E85" s="90">
        <v>951</v>
      </c>
      <c r="F85" s="90">
        <f t="shared" si="6"/>
        <v>1046.1000000000001</v>
      </c>
      <c r="G85" s="85">
        <f>G84</f>
        <v>29480</v>
      </c>
      <c r="H85" s="77">
        <f t="shared" si="7"/>
        <v>28035480</v>
      </c>
      <c r="I85" s="78">
        <f t="shared" si="8"/>
        <v>25231932</v>
      </c>
      <c r="J85" s="78">
        <f t="shared" si="9"/>
        <v>22428384</v>
      </c>
      <c r="K85" s="95">
        <f t="shared" si="10"/>
        <v>56000</v>
      </c>
      <c r="L85" s="96">
        <f t="shared" si="11"/>
        <v>3138300.0000000005</v>
      </c>
      <c r="M85" s="85" t="s">
        <v>63</v>
      </c>
    </row>
    <row r="86" spans="1:13" x14ac:dyDescent="0.25">
      <c r="A86" s="87">
        <v>85</v>
      </c>
      <c r="B86" s="93">
        <v>3101</v>
      </c>
      <c r="C86" s="93">
        <v>31</v>
      </c>
      <c r="D86" s="90" t="s">
        <v>31</v>
      </c>
      <c r="E86" s="90">
        <v>1265</v>
      </c>
      <c r="F86" s="90">
        <f t="shared" si="6"/>
        <v>1391.5</v>
      </c>
      <c r="G86" s="85">
        <f>G85+80</f>
        <v>29560</v>
      </c>
      <c r="H86" s="77">
        <f t="shared" si="7"/>
        <v>37393400</v>
      </c>
      <c r="I86" s="78">
        <f t="shared" si="8"/>
        <v>33654060</v>
      </c>
      <c r="J86" s="78">
        <f t="shared" si="9"/>
        <v>29914720</v>
      </c>
      <c r="K86" s="95">
        <f t="shared" si="10"/>
        <v>75000</v>
      </c>
      <c r="L86" s="96">
        <f t="shared" si="11"/>
        <v>4174500</v>
      </c>
      <c r="M86" s="85" t="s">
        <v>63</v>
      </c>
    </row>
    <row r="87" spans="1:13" x14ac:dyDescent="0.25">
      <c r="A87" s="85">
        <v>86</v>
      </c>
      <c r="B87" s="93">
        <v>3102</v>
      </c>
      <c r="C87" s="93">
        <v>31</v>
      </c>
      <c r="D87" s="89" t="s">
        <v>12</v>
      </c>
      <c r="E87" s="90">
        <v>910</v>
      </c>
      <c r="F87" s="90">
        <f t="shared" si="6"/>
        <v>1001.0000000000001</v>
      </c>
      <c r="G87" s="85">
        <f>G86</f>
        <v>29560</v>
      </c>
      <c r="H87" s="77">
        <f t="shared" si="7"/>
        <v>26899600</v>
      </c>
      <c r="I87" s="78">
        <f t="shared" si="8"/>
        <v>24209640</v>
      </c>
      <c r="J87" s="78">
        <f t="shared" si="9"/>
        <v>21519680</v>
      </c>
      <c r="K87" s="95">
        <f t="shared" si="10"/>
        <v>54000</v>
      </c>
      <c r="L87" s="96">
        <f t="shared" si="11"/>
        <v>3003000.0000000005</v>
      </c>
      <c r="M87" s="85" t="s">
        <v>63</v>
      </c>
    </row>
    <row r="88" spans="1:13" x14ac:dyDescent="0.25">
      <c r="A88" s="87">
        <v>87</v>
      </c>
      <c r="B88" s="93">
        <v>3103</v>
      </c>
      <c r="C88" s="93">
        <v>31</v>
      </c>
      <c r="D88" s="89" t="s">
        <v>30</v>
      </c>
      <c r="E88" s="90">
        <v>828</v>
      </c>
      <c r="F88" s="90">
        <f t="shared" si="6"/>
        <v>910.80000000000007</v>
      </c>
      <c r="G88" s="85">
        <f>G87</f>
        <v>29560</v>
      </c>
      <c r="H88" s="77">
        <f t="shared" si="7"/>
        <v>24475680</v>
      </c>
      <c r="I88" s="78">
        <f t="shared" si="8"/>
        <v>22028112</v>
      </c>
      <c r="J88" s="78">
        <f t="shared" si="9"/>
        <v>19580544</v>
      </c>
      <c r="K88" s="95">
        <f t="shared" si="10"/>
        <v>49000</v>
      </c>
      <c r="L88" s="96">
        <f t="shared" si="11"/>
        <v>2732400</v>
      </c>
      <c r="M88" s="85" t="s">
        <v>63</v>
      </c>
    </row>
    <row r="89" spans="1:13" x14ac:dyDescent="0.25">
      <c r="A89" s="85">
        <v>88</v>
      </c>
      <c r="B89" s="93">
        <v>3104</v>
      </c>
      <c r="C89" s="93">
        <v>31</v>
      </c>
      <c r="D89" s="89" t="s">
        <v>12</v>
      </c>
      <c r="E89" s="90">
        <v>951</v>
      </c>
      <c r="F89" s="90">
        <f t="shared" si="6"/>
        <v>1046.1000000000001</v>
      </c>
      <c r="G89" s="85">
        <f>G88</f>
        <v>29560</v>
      </c>
      <c r="H89" s="77">
        <f t="shared" si="7"/>
        <v>28111560</v>
      </c>
      <c r="I89" s="78">
        <f t="shared" si="8"/>
        <v>25300404</v>
      </c>
      <c r="J89" s="78">
        <f t="shared" si="9"/>
        <v>22489248</v>
      </c>
      <c r="K89" s="95">
        <f t="shared" si="10"/>
        <v>56000</v>
      </c>
      <c r="L89" s="96">
        <f t="shared" si="11"/>
        <v>3138300.0000000005</v>
      </c>
      <c r="M89" s="85" t="s">
        <v>63</v>
      </c>
    </row>
    <row r="90" spans="1:13" x14ac:dyDescent="0.25">
      <c r="A90" s="87">
        <v>89</v>
      </c>
      <c r="B90" s="93">
        <v>3201</v>
      </c>
      <c r="C90" s="93">
        <v>32</v>
      </c>
      <c r="D90" s="90" t="s">
        <v>31</v>
      </c>
      <c r="E90" s="90">
        <v>1265</v>
      </c>
      <c r="F90" s="90">
        <f t="shared" si="6"/>
        <v>1391.5</v>
      </c>
      <c r="G90" s="85">
        <f>G89+80</f>
        <v>29640</v>
      </c>
      <c r="H90" s="77">
        <f t="shared" si="7"/>
        <v>37494600</v>
      </c>
      <c r="I90" s="78">
        <f t="shared" si="8"/>
        <v>33745140</v>
      </c>
      <c r="J90" s="78">
        <f t="shared" si="9"/>
        <v>29995680</v>
      </c>
      <c r="K90" s="95">
        <f t="shared" si="10"/>
        <v>75000</v>
      </c>
      <c r="L90" s="96">
        <f t="shared" si="11"/>
        <v>4174500</v>
      </c>
      <c r="M90" s="85" t="s">
        <v>63</v>
      </c>
    </row>
    <row r="91" spans="1:13" x14ac:dyDescent="0.25">
      <c r="A91" s="85">
        <v>90</v>
      </c>
      <c r="B91" s="93">
        <v>3202</v>
      </c>
      <c r="C91" s="93">
        <v>32</v>
      </c>
      <c r="D91" s="89" t="s">
        <v>12</v>
      </c>
      <c r="E91" s="90">
        <v>910</v>
      </c>
      <c r="F91" s="90">
        <f t="shared" si="6"/>
        <v>1001.0000000000001</v>
      </c>
      <c r="G91" s="85">
        <f>G90</f>
        <v>29640</v>
      </c>
      <c r="H91" s="77">
        <f t="shared" si="7"/>
        <v>26972400</v>
      </c>
      <c r="I91" s="78">
        <f t="shared" si="8"/>
        <v>24275160</v>
      </c>
      <c r="J91" s="78">
        <f t="shared" si="9"/>
        <v>21577920</v>
      </c>
      <c r="K91" s="95">
        <f t="shared" si="10"/>
        <v>54000</v>
      </c>
      <c r="L91" s="96">
        <f t="shared" si="11"/>
        <v>3003000.0000000005</v>
      </c>
      <c r="M91" s="85" t="s">
        <v>63</v>
      </c>
    </row>
    <row r="92" spans="1:13" x14ac:dyDescent="0.25">
      <c r="A92" s="87">
        <v>91</v>
      </c>
      <c r="B92" s="93">
        <v>3203</v>
      </c>
      <c r="C92" s="93">
        <v>32</v>
      </c>
      <c r="D92" s="89" t="s">
        <v>30</v>
      </c>
      <c r="E92" s="90">
        <v>828</v>
      </c>
      <c r="F92" s="90">
        <f t="shared" si="6"/>
        <v>910.80000000000007</v>
      </c>
      <c r="G92" s="85">
        <f>G91</f>
        <v>29640</v>
      </c>
      <c r="H92" s="77">
        <f t="shared" si="7"/>
        <v>24541920</v>
      </c>
      <c r="I92" s="78">
        <f t="shared" si="8"/>
        <v>22087728</v>
      </c>
      <c r="J92" s="78">
        <f t="shared" si="9"/>
        <v>19633536</v>
      </c>
      <c r="K92" s="95">
        <f t="shared" si="10"/>
        <v>49000</v>
      </c>
      <c r="L92" s="96">
        <f t="shared" si="11"/>
        <v>2732400</v>
      </c>
      <c r="M92" s="85" t="s">
        <v>63</v>
      </c>
    </row>
    <row r="93" spans="1:13" x14ac:dyDescent="0.25">
      <c r="A93" s="85">
        <v>92</v>
      </c>
      <c r="B93" s="93">
        <v>3204</v>
      </c>
      <c r="C93" s="93">
        <v>32</v>
      </c>
      <c r="D93" s="89" t="s">
        <v>12</v>
      </c>
      <c r="E93" s="90">
        <v>951</v>
      </c>
      <c r="F93" s="90">
        <f t="shared" si="6"/>
        <v>1046.1000000000001</v>
      </c>
      <c r="G93" s="85">
        <f>G92</f>
        <v>29640</v>
      </c>
      <c r="H93" s="77">
        <f t="shared" si="7"/>
        <v>28187640</v>
      </c>
      <c r="I93" s="78">
        <f t="shared" si="8"/>
        <v>25368876</v>
      </c>
      <c r="J93" s="78">
        <f t="shared" si="9"/>
        <v>22550112</v>
      </c>
      <c r="K93" s="95">
        <f t="shared" si="10"/>
        <v>56500</v>
      </c>
      <c r="L93" s="96">
        <f t="shared" si="11"/>
        <v>3138300.0000000005</v>
      </c>
      <c r="M93" s="85" t="s">
        <v>63</v>
      </c>
    </row>
    <row r="94" spans="1:13" x14ac:dyDescent="0.25">
      <c r="A94" s="87">
        <v>93</v>
      </c>
      <c r="B94" s="93">
        <v>3301</v>
      </c>
      <c r="C94" s="93">
        <v>33</v>
      </c>
      <c r="D94" s="90" t="s">
        <v>31</v>
      </c>
      <c r="E94" s="90">
        <v>1257</v>
      </c>
      <c r="F94" s="90">
        <f t="shared" si="6"/>
        <v>1382.7</v>
      </c>
      <c r="G94" s="85">
        <f>G93+80</f>
        <v>29720</v>
      </c>
      <c r="H94" s="77">
        <f t="shared" si="7"/>
        <v>37358040</v>
      </c>
      <c r="I94" s="78">
        <f t="shared" si="8"/>
        <v>33622236</v>
      </c>
      <c r="J94" s="78">
        <f t="shared" si="9"/>
        <v>29886432</v>
      </c>
      <c r="K94" s="95">
        <f t="shared" si="10"/>
        <v>74500</v>
      </c>
      <c r="L94" s="96">
        <f t="shared" si="11"/>
        <v>4148100</v>
      </c>
      <c r="M94" s="85" t="s">
        <v>63</v>
      </c>
    </row>
    <row r="95" spans="1:13" x14ac:dyDescent="0.25">
      <c r="A95" s="85">
        <v>94</v>
      </c>
      <c r="B95" s="93">
        <v>3302</v>
      </c>
      <c r="C95" s="93">
        <v>33</v>
      </c>
      <c r="D95" s="89" t="s">
        <v>12</v>
      </c>
      <c r="E95" s="90">
        <v>905</v>
      </c>
      <c r="F95" s="90">
        <f t="shared" si="6"/>
        <v>995.50000000000011</v>
      </c>
      <c r="G95" s="85">
        <f>G94</f>
        <v>29720</v>
      </c>
      <c r="H95" s="77">
        <f t="shared" si="7"/>
        <v>26896600</v>
      </c>
      <c r="I95" s="78">
        <f t="shared" si="8"/>
        <v>24206940</v>
      </c>
      <c r="J95" s="78">
        <f t="shared" si="9"/>
        <v>21517280</v>
      </c>
      <c r="K95" s="95">
        <f t="shared" si="10"/>
        <v>54000</v>
      </c>
      <c r="L95" s="96">
        <f t="shared" si="11"/>
        <v>2986500.0000000005</v>
      </c>
      <c r="M95" s="85" t="s">
        <v>63</v>
      </c>
    </row>
    <row r="96" spans="1:13" x14ac:dyDescent="0.25">
      <c r="A96" s="87">
        <v>95</v>
      </c>
      <c r="B96" s="93">
        <v>3303</v>
      </c>
      <c r="C96" s="93">
        <v>33</v>
      </c>
      <c r="D96" s="89" t="s">
        <v>30</v>
      </c>
      <c r="E96" s="90">
        <v>825</v>
      </c>
      <c r="F96" s="90">
        <f t="shared" si="6"/>
        <v>907.50000000000011</v>
      </c>
      <c r="G96" s="85">
        <f>G95</f>
        <v>29720</v>
      </c>
      <c r="H96" s="77">
        <v>0</v>
      </c>
      <c r="I96" s="78">
        <f t="shared" si="8"/>
        <v>0</v>
      </c>
      <c r="J96" s="78">
        <f t="shared" si="9"/>
        <v>0</v>
      </c>
      <c r="K96" s="95">
        <f t="shared" si="10"/>
        <v>0</v>
      </c>
      <c r="L96" s="96">
        <f t="shared" si="11"/>
        <v>2722500.0000000005</v>
      </c>
      <c r="M96" s="85" t="s">
        <v>64</v>
      </c>
    </row>
    <row r="97" spans="1:13" x14ac:dyDescent="0.25">
      <c r="A97" s="85">
        <v>96</v>
      </c>
      <c r="B97" s="93">
        <v>3304</v>
      </c>
      <c r="C97" s="93">
        <v>33</v>
      </c>
      <c r="D97" s="89" t="s">
        <v>12</v>
      </c>
      <c r="E97" s="90">
        <v>947</v>
      </c>
      <c r="F97" s="90">
        <f t="shared" si="6"/>
        <v>1041.7</v>
      </c>
      <c r="G97" s="85">
        <f>G96</f>
        <v>29720</v>
      </c>
      <c r="H97" s="77">
        <v>0</v>
      </c>
      <c r="I97" s="78">
        <f t="shared" si="8"/>
        <v>0</v>
      </c>
      <c r="J97" s="78">
        <f t="shared" si="9"/>
        <v>0</v>
      </c>
      <c r="K97" s="95">
        <f t="shared" si="10"/>
        <v>0</v>
      </c>
      <c r="L97" s="96">
        <f t="shared" si="11"/>
        <v>3125100</v>
      </c>
      <c r="M97" s="85" t="s">
        <v>64</v>
      </c>
    </row>
    <row r="98" spans="1:13" x14ac:dyDescent="0.25">
      <c r="A98" s="87">
        <v>97</v>
      </c>
      <c r="B98" s="93">
        <v>3401</v>
      </c>
      <c r="C98" s="93">
        <v>34</v>
      </c>
      <c r="D98" s="90" t="s">
        <v>31</v>
      </c>
      <c r="E98" s="90">
        <v>1265</v>
      </c>
      <c r="F98" s="90">
        <f t="shared" si="6"/>
        <v>1391.5</v>
      </c>
      <c r="G98" s="85">
        <f>G97+80</f>
        <v>29800</v>
      </c>
      <c r="H98" s="77">
        <f t="shared" si="7"/>
        <v>37697000</v>
      </c>
      <c r="I98" s="78">
        <f t="shared" si="8"/>
        <v>33927300</v>
      </c>
      <c r="J98" s="78">
        <f t="shared" si="9"/>
        <v>30157600</v>
      </c>
      <c r="K98" s="95">
        <f t="shared" si="10"/>
        <v>75500</v>
      </c>
      <c r="L98" s="96">
        <f t="shared" si="11"/>
        <v>4174500</v>
      </c>
      <c r="M98" s="85" t="s">
        <v>63</v>
      </c>
    </row>
    <row r="99" spans="1:13" x14ac:dyDescent="0.25">
      <c r="A99" s="85">
        <v>98</v>
      </c>
      <c r="B99" s="93">
        <v>3402</v>
      </c>
      <c r="C99" s="93">
        <v>34</v>
      </c>
      <c r="D99" s="89" t="s">
        <v>12</v>
      </c>
      <c r="E99" s="90">
        <v>910</v>
      </c>
      <c r="F99" s="90">
        <f t="shared" si="6"/>
        <v>1001.0000000000001</v>
      </c>
      <c r="G99" s="85">
        <f>G98</f>
        <v>29800</v>
      </c>
      <c r="H99" s="77">
        <f t="shared" si="7"/>
        <v>27118000</v>
      </c>
      <c r="I99" s="78">
        <f t="shared" si="8"/>
        <v>24406200</v>
      </c>
      <c r="J99" s="78">
        <f t="shared" si="9"/>
        <v>21694400</v>
      </c>
      <c r="K99" s="95">
        <f t="shared" si="10"/>
        <v>54000</v>
      </c>
      <c r="L99" s="96">
        <f t="shared" si="11"/>
        <v>3003000.0000000005</v>
      </c>
      <c r="M99" s="85" t="s">
        <v>63</v>
      </c>
    </row>
    <row r="100" spans="1:13" x14ac:dyDescent="0.25">
      <c r="A100" s="87">
        <v>99</v>
      </c>
      <c r="B100" s="93">
        <v>3403</v>
      </c>
      <c r="C100" s="93">
        <v>34</v>
      </c>
      <c r="D100" s="89" t="s">
        <v>30</v>
      </c>
      <c r="E100" s="90">
        <v>828</v>
      </c>
      <c r="F100" s="90">
        <f t="shared" si="6"/>
        <v>910.80000000000007</v>
      </c>
      <c r="G100" s="85">
        <f>G99</f>
        <v>29800</v>
      </c>
      <c r="H100" s="77">
        <f t="shared" si="7"/>
        <v>24674400</v>
      </c>
      <c r="I100" s="78">
        <f t="shared" si="8"/>
        <v>22206960</v>
      </c>
      <c r="J100" s="78">
        <f t="shared" si="9"/>
        <v>19739520</v>
      </c>
      <c r="K100" s="95">
        <f t="shared" si="10"/>
        <v>49500</v>
      </c>
      <c r="L100" s="96">
        <f t="shared" si="11"/>
        <v>2732400</v>
      </c>
      <c r="M100" s="85" t="s">
        <v>63</v>
      </c>
    </row>
    <row r="101" spans="1:13" x14ac:dyDescent="0.25">
      <c r="A101" s="85">
        <v>100</v>
      </c>
      <c r="B101" s="93">
        <v>3404</v>
      </c>
      <c r="C101" s="93">
        <v>34</v>
      </c>
      <c r="D101" s="89" t="s">
        <v>12</v>
      </c>
      <c r="E101" s="90">
        <v>951</v>
      </c>
      <c r="F101" s="90">
        <f t="shared" si="6"/>
        <v>1046.1000000000001</v>
      </c>
      <c r="G101" s="85">
        <f>G100</f>
        <v>29800</v>
      </c>
      <c r="H101" s="77">
        <f t="shared" si="7"/>
        <v>28339800</v>
      </c>
      <c r="I101" s="78">
        <f t="shared" si="8"/>
        <v>25505820</v>
      </c>
      <c r="J101" s="78">
        <f t="shared" si="9"/>
        <v>22671840</v>
      </c>
      <c r="K101" s="95">
        <f t="shared" si="10"/>
        <v>56500</v>
      </c>
      <c r="L101" s="96">
        <f t="shared" si="11"/>
        <v>3138300.0000000005</v>
      </c>
      <c r="M101" s="85" t="s">
        <v>63</v>
      </c>
    </row>
    <row r="102" spans="1:13" x14ac:dyDescent="0.25">
      <c r="A102" s="87">
        <v>101</v>
      </c>
      <c r="B102" s="93">
        <v>3501</v>
      </c>
      <c r="C102" s="93">
        <v>35</v>
      </c>
      <c r="D102" s="90" t="s">
        <v>31</v>
      </c>
      <c r="E102" s="90">
        <v>1265</v>
      </c>
      <c r="F102" s="90">
        <f t="shared" si="6"/>
        <v>1391.5</v>
      </c>
      <c r="G102" s="85">
        <f>G101+80</f>
        <v>29880</v>
      </c>
      <c r="H102" s="77">
        <f t="shared" si="7"/>
        <v>37798200</v>
      </c>
      <c r="I102" s="78">
        <f t="shared" si="8"/>
        <v>34018380</v>
      </c>
      <c r="J102" s="78">
        <f t="shared" si="9"/>
        <v>30238560</v>
      </c>
      <c r="K102" s="95">
        <f t="shared" si="10"/>
        <v>75500</v>
      </c>
      <c r="L102" s="96">
        <f t="shared" si="11"/>
        <v>4174500</v>
      </c>
      <c r="M102" s="85" t="s">
        <v>63</v>
      </c>
    </row>
    <row r="103" spans="1:13" x14ac:dyDescent="0.25">
      <c r="A103" s="85">
        <v>102</v>
      </c>
      <c r="B103" s="93">
        <v>3502</v>
      </c>
      <c r="C103" s="93">
        <v>35</v>
      </c>
      <c r="D103" s="89" t="s">
        <v>12</v>
      </c>
      <c r="E103" s="90">
        <v>910</v>
      </c>
      <c r="F103" s="90">
        <f t="shared" si="6"/>
        <v>1001.0000000000001</v>
      </c>
      <c r="G103" s="85">
        <f>G102</f>
        <v>29880</v>
      </c>
      <c r="H103" s="77">
        <f t="shared" si="7"/>
        <v>27190800</v>
      </c>
      <c r="I103" s="78">
        <f t="shared" si="8"/>
        <v>24471720</v>
      </c>
      <c r="J103" s="78">
        <f t="shared" si="9"/>
        <v>21752640</v>
      </c>
      <c r="K103" s="95">
        <f t="shared" si="10"/>
        <v>54500</v>
      </c>
      <c r="L103" s="96">
        <f t="shared" si="11"/>
        <v>3003000.0000000005</v>
      </c>
      <c r="M103" s="85" t="s">
        <v>63</v>
      </c>
    </row>
    <row r="104" spans="1:13" x14ac:dyDescent="0.25">
      <c r="A104" s="87">
        <v>103</v>
      </c>
      <c r="B104" s="93">
        <v>3503</v>
      </c>
      <c r="C104" s="93">
        <v>35</v>
      </c>
      <c r="D104" s="89" t="s">
        <v>30</v>
      </c>
      <c r="E104" s="90">
        <v>828</v>
      </c>
      <c r="F104" s="90">
        <f t="shared" si="6"/>
        <v>910.80000000000007</v>
      </c>
      <c r="G104" s="85">
        <f>G103</f>
        <v>29880</v>
      </c>
      <c r="H104" s="77">
        <f t="shared" si="7"/>
        <v>24740640</v>
      </c>
      <c r="I104" s="78">
        <f t="shared" si="8"/>
        <v>22266576</v>
      </c>
      <c r="J104" s="78">
        <f t="shared" si="9"/>
        <v>19792512</v>
      </c>
      <c r="K104" s="95">
        <f t="shared" si="10"/>
        <v>49500</v>
      </c>
      <c r="L104" s="96">
        <f t="shared" si="11"/>
        <v>2732400</v>
      </c>
      <c r="M104" s="85" t="s">
        <v>63</v>
      </c>
    </row>
    <row r="105" spans="1:13" x14ac:dyDescent="0.25">
      <c r="A105" s="85">
        <v>104</v>
      </c>
      <c r="B105" s="93">
        <v>3504</v>
      </c>
      <c r="C105" s="93">
        <v>35</v>
      </c>
      <c r="D105" s="89" t="s">
        <v>12</v>
      </c>
      <c r="E105" s="90">
        <v>951</v>
      </c>
      <c r="F105" s="90">
        <f t="shared" si="6"/>
        <v>1046.1000000000001</v>
      </c>
      <c r="G105" s="85">
        <f>G104</f>
        <v>29880</v>
      </c>
      <c r="H105" s="77">
        <f t="shared" si="7"/>
        <v>28415880</v>
      </c>
      <c r="I105" s="78">
        <f t="shared" si="8"/>
        <v>25574292</v>
      </c>
      <c r="J105" s="78">
        <f t="shared" si="9"/>
        <v>22732704</v>
      </c>
      <c r="K105" s="95">
        <f t="shared" si="10"/>
        <v>57000</v>
      </c>
      <c r="L105" s="96">
        <f t="shared" si="11"/>
        <v>3138300.0000000005</v>
      </c>
      <c r="M105" s="85" t="s">
        <v>63</v>
      </c>
    </row>
    <row r="106" spans="1:13" x14ac:dyDescent="0.25">
      <c r="A106" s="87">
        <v>105</v>
      </c>
      <c r="B106" s="93">
        <v>3601</v>
      </c>
      <c r="C106" s="93">
        <v>36</v>
      </c>
      <c r="D106" s="90" t="s">
        <v>31</v>
      </c>
      <c r="E106" s="90">
        <v>1265</v>
      </c>
      <c r="F106" s="90">
        <f t="shared" si="6"/>
        <v>1391.5</v>
      </c>
      <c r="G106" s="85">
        <f>G105+80</f>
        <v>29960</v>
      </c>
      <c r="H106" s="77">
        <f t="shared" si="7"/>
        <v>37899400</v>
      </c>
      <c r="I106" s="78">
        <f t="shared" si="8"/>
        <v>34109460</v>
      </c>
      <c r="J106" s="78">
        <f t="shared" si="9"/>
        <v>30319520</v>
      </c>
      <c r="K106" s="95">
        <f t="shared" si="10"/>
        <v>76000</v>
      </c>
      <c r="L106" s="96">
        <f t="shared" si="11"/>
        <v>4174500</v>
      </c>
      <c r="M106" s="85" t="s">
        <v>63</v>
      </c>
    </row>
    <row r="107" spans="1:13" x14ac:dyDescent="0.25">
      <c r="A107" s="85">
        <v>106</v>
      </c>
      <c r="B107" s="93">
        <v>3602</v>
      </c>
      <c r="C107" s="93">
        <v>36</v>
      </c>
      <c r="D107" s="89" t="s">
        <v>12</v>
      </c>
      <c r="E107" s="90">
        <v>910</v>
      </c>
      <c r="F107" s="90">
        <f t="shared" si="6"/>
        <v>1001.0000000000001</v>
      </c>
      <c r="G107" s="85">
        <f>G106</f>
        <v>29960</v>
      </c>
      <c r="H107" s="77">
        <f t="shared" si="7"/>
        <v>27263600</v>
      </c>
      <c r="I107" s="78">
        <f t="shared" si="8"/>
        <v>24537240</v>
      </c>
      <c r="J107" s="78">
        <f t="shared" si="9"/>
        <v>21810880</v>
      </c>
      <c r="K107" s="95">
        <f t="shared" si="10"/>
        <v>54500</v>
      </c>
      <c r="L107" s="96">
        <f t="shared" si="11"/>
        <v>3003000.0000000005</v>
      </c>
      <c r="M107" s="85" t="s">
        <v>63</v>
      </c>
    </row>
    <row r="108" spans="1:13" x14ac:dyDescent="0.25">
      <c r="A108" s="87">
        <v>107</v>
      </c>
      <c r="B108" s="93">
        <v>3603</v>
      </c>
      <c r="C108" s="93">
        <v>36</v>
      </c>
      <c r="D108" s="89" t="s">
        <v>30</v>
      </c>
      <c r="E108" s="90">
        <v>828</v>
      </c>
      <c r="F108" s="90">
        <f t="shared" si="6"/>
        <v>910.80000000000007</v>
      </c>
      <c r="G108" s="85">
        <f>G107</f>
        <v>29960</v>
      </c>
      <c r="H108" s="77">
        <f t="shared" si="7"/>
        <v>24806880</v>
      </c>
      <c r="I108" s="78">
        <f t="shared" si="8"/>
        <v>22326192</v>
      </c>
      <c r="J108" s="78">
        <f t="shared" si="9"/>
        <v>19845504</v>
      </c>
      <c r="K108" s="95">
        <f t="shared" si="10"/>
        <v>49500</v>
      </c>
      <c r="L108" s="96">
        <f t="shared" si="11"/>
        <v>2732400</v>
      </c>
      <c r="M108" s="85" t="s">
        <v>63</v>
      </c>
    </row>
    <row r="109" spans="1:13" x14ac:dyDescent="0.25">
      <c r="A109" s="85">
        <v>108</v>
      </c>
      <c r="B109" s="93">
        <v>3604</v>
      </c>
      <c r="C109" s="93">
        <v>36</v>
      </c>
      <c r="D109" s="89" t="s">
        <v>12</v>
      </c>
      <c r="E109" s="90">
        <v>951</v>
      </c>
      <c r="F109" s="90">
        <f t="shared" si="6"/>
        <v>1046.1000000000001</v>
      </c>
      <c r="G109" s="85">
        <f>G108</f>
        <v>29960</v>
      </c>
      <c r="H109" s="77">
        <f t="shared" si="7"/>
        <v>28491960</v>
      </c>
      <c r="I109" s="78">
        <f t="shared" si="8"/>
        <v>25642764</v>
      </c>
      <c r="J109" s="78">
        <f t="shared" si="9"/>
        <v>22793568</v>
      </c>
      <c r="K109" s="95">
        <f t="shared" si="10"/>
        <v>57000</v>
      </c>
      <c r="L109" s="96">
        <f t="shared" si="11"/>
        <v>3138300.0000000005</v>
      </c>
      <c r="M109" s="85" t="s">
        <v>63</v>
      </c>
    </row>
    <row r="110" spans="1:13" x14ac:dyDescent="0.25">
      <c r="A110" s="87">
        <v>109</v>
      </c>
      <c r="B110" s="93">
        <v>3701</v>
      </c>
      <c r="C110" s="93">
        <v>37</v>
      </c>
      <c r="D110" s="90" t="s">
        <v>31</v>
      </c>
      <c r="E110" s="90">
        <v>1265</v>
      </c>
      <c r="F110" s="90">
        <f t="shared" si="6"/>
        <v>1391.5</v>
      </c>
      <c r="G110" s="85">
        <f>G109+80</f>
        <v>30040</v>
      </c>
      <c r="H110" s="77">
        <f t="shared" si="7"/>
        <v>38000600</v>
      </c>
      <c r="I110" s="78">
        <f t="shared" si="8"/>
        <v>34200540</v>
      </c>
      <c r="J110" s="78">
        <f t="shared" si="9"/>
        <v>30400480</v>
      </c>
      <c r="K110" s="95">
        <f t="shared" si="10"/>
        <v>76000</v>
      </c>
      <c r="L110" s="96">
        <f t="shared" si="11"/>
        <v>4174500</v>
      </c>
      <c r="M110" s="85" t="s">
        <v>63</v>
      </c>
    </row>
    <row r="111" spans="1:13" x14ac:dyDescent="0.25">
      <c r="A111" s="85">
        <v>110</v>
      </c>
      <c r="B111" s="93">
        <v>3702</v>
      </c>
      <c r="C111" s="93">
        <v>37</v>
      </c>
      <c r="D111" s="89" t="s">
        <v>12</v>
      </c>
      <c r="E111" s="90">
        <v>910</v>
      </c>
      <c r="F111" s="90">
        <f t="shared" si="6"/>
        <v>1001.0000000000001</v>
      </c>
      <c r="G111" s="85">
        <f>G110</f>
        <v>30040</v>
      </c>
      <c r="H111" s="77">
        <f t="shared" si="7"/>
        <v>27336400</v>
      </c>
      <c r="I111" s="78">
        <f t="shared" si="8"/>
        <v>24602760</v>
      </c>
      <c r="J111" s="78">
        <f t="shared" si="9"/>
        <v>21869120</v>
      </c>
      <c r="K111" s="95">
        <f t="shared" si="10"/>
        <v>54500</v>
      </c>
      <c r="L111" s="96">
        <f t="shared" si="11"/>
        <v>3003000.0000000005</v>
      </c>
      <c r="M111" s="85" t="s">
        <v>63</v>
      </c>
    </row>
    <row r="112" spans="1:13" x14ac:dyDescent="0.25">
      <c r="A112" s="87">
        <v>111</v>
      </c>
      <c r="B112" s="93">
        <v>3703</v>
      </c>
      <c r="C112" s="93">
        <v>37</v>
      </c>
      <c r="D112" s="89" t="s">
        <v>30</v>
      </c>
      <c r="E112" s="90">
        <v>828</v>
      </c>
      <c r="F112" s="90">
        <f t="shared" si="6"/>
        <v>910.80000000000007</v>
      </c>
      <c r="G112" s="85">
        <f>G111</f>
        <v>30040</v>
      </c>
      <c r="H112" s="77">
        <f t="shared" si="7"/>
        <v>24873120</v>
      </c>
      <c r="I112" s="78">
        <f t="shared" si="8"/>
        <v>22385808</v>
      </c>
      <c r="J112" s="78">
        <f t="shared" si="9"/>
        <v>19898496</v>
      </c>
      <c r="K112" s="95">
        <f t="shared" si="10"/>
        <v>49500</v>
      </c>
      <c r="L112" s="96">
        <f t="shared" si="11"/>
        <v>2732400</v>
      </c>
      <c r="M112" s="85" t="s">
        <v>63</v>
      </c>
    </row>
    <row r="113" spans="1:13" x14ac:dyDescent="0.25">
      <c r="A113" s="85">
        <v>112</v>
      </c>
      <c r="B113" s="93">
        <v>3704</v>
      </c>
      <c r="C113" s="93">
        <v>37</v>
      </c>
      <c r="D113" s="89" t="s">
        <v>12</v>
      </c>
      <c r="E113" s="90">
        <v>951</v>
      </c>
      <c r="F113" s="90">
        <f t="shared" si="6"/>
        <v>1046.1000000000001</v>
      </c>
      <c r="G113" s="85">
        <f>G112</f>
        <v>30040</v>
      </c>
      <c r="H113" s="77">
        <f t="shared" si="7"/>
        <v>28568040</v>
      </c>
      <c r="I113" s="78">
        <f t="shared" si="8"/>
        <v>25711236</v>
      </c>
      <c r="J113" s="78">
        <f t="shared" si="9"/>
        <v>22854432</v>
      </c>
      <c r="K113" s="95">
        <f t="shared" si="10"/>
        <v>57000</v>
      </c>
      <c r="L113" s="96">
        <f t="shared" si="11"/>
        <v>3138300.0000000005</v>
      </c>
      <c r="M113" s="85" t="s">
        <v>63</v>
      </c>
    </row>
    <row r="114" spans="1:13" x14ac:dyDescent="0.25">
      <c r="A114" s="87">
        <v>113</v>
      </c>
      <c r="B114" s="93">
        <v>3801</v>
      </c>
      <c r="C114" s="93">
        <v>38</v>
      </c>
      <c r="D114" s="90" t="s">
        <v>31</v>
      </c>
      <c r="E114" s="90">
        <v>1265</v>
      </c>
      <c r="F114" s="90">
        <f t="shared" si="6"/>
        <v>1391.5</v>
      </c>
      <c r="G114" s="85">
        <f>G113+80</f>
        <v>30120</v>
      </c>
      <c r="H114" s="77">
        <f t="shared" si="7"/>
        <v>38101800</v>
      </c>
      <c r="I114" s="78">
        <f t="shared" si="8"/>
        <v>34291620</v>
      </c>
      <c r="J114" s="78">
        <f t="shared" si="9"/>
        <v>30481440</v>
      </c>
      <c r="K114" s="95">
        <f t="shared" si="10"/>
        <v>76000</v>
      </c>
      <c r="L114" s="96">
        <f t="shared" si="11"/>
        <v>4174500</v>
      </c>
      <c r="M114" s="85" t="s">
        <v>63</v>
      </c>
    </row>
    <row r="115" spans="1:13" x14ac:dyDescent="0.25">
      <c r="A115" s="85">
        <v>114</v>
      </c>
      <c r="B115" s="93">
        <v>3802</v>
      </c>
      <c r="C115" s="93">
        <v>38</v>
      </c>
      <c r="D115" s="89" t="s">
        <v>12</v>
      </c>
      <c r="E115" s="90">
        <v>910</v>
      </c>
      <c r="F115" s="90">
        <f t="shared" si="6"/>
        <v>1001.0000000000001</v>
      </c>
      <c r="G115" s="85">
        <f>G114</f>
        <v>30120</v>
      </c>
      <c r="H115" s="77">
        <f t="shared" si="7"/>
        <v>27409200</v>
      </c>
      <c r="I115" s="78">
        <f t="shared" si="8"/>
        <v>24668280</v>
      </c>
      <c r="J115" s="78">
        <f t="shared" si="9"/>
        <v>21927360</v>
      </c>
      <c r="K115" s="95">
        <f t="shared" si="10"/>
        <v>55000</v>
      </c>
      <c r="L115" s="96">
        <f t="shared" si="11"/>
        <v>3003000.0000000005</v>
      </c>
      <c r="M115" s="85" t="s">
        <v>63</v>
      </c>
    </row>
    <row r="116" spans="1:13" x14ac:dyDescent="0.25">
      <c r="A116" s="87">
        <v>115</v>
      </c>
      <c r="B116" s="93">
        <v>3803</v>
      </c>
      <c r="C116" s="93">
        <v>38</v>
      </c>
      <c r="D116" s="89" t="s">
        <v>30</v>
      </c>
      <c r="E116" s="90">
        <v>828</v>
      </c>
      <c r="F116" s="90">
        <f t="shared" si="6"/>
        <v>910.80000000000007</v>
      </c>
      <c r="G116" s="85">
        <f>G115</f>
        <v>30120</v>
      </c>
      <c r="H116" s="77">
        <f t="shared" si="7"/>
        <v>24939360</v>
      </c>
      <c r="I116" s="78">
        <f t="shared" si="8"/>
        <v>22445424</v>
      </c>
      <c r="J116" s="78">
        <f t="shared" si="9"/>
        <v>19951488</v>
      </c>
      <c r="K116" s="95">
        <f t="shared" si="10"/>
        <v>50000</v>
      </c>
      <c r="L116" s="96">
        <f t="shared" si="11"/>
        <v>2732400</v>
      </c>
      <c r="M116" s="85" t="s">
        <v>63</v>
      </c>
    </row>
    <row r="117" spans="1:13" x14ac:dyDescent="0.25">
      <c r="A117" s="85">
        <v>116</v>
      </c>
      <c r="B117" s="93">
        <v>3804</v>
      </c>
      <c r="C117" s="93">
        <v>38</v>
      </c>
      <c r="D117" s="89" t="s">
        <v>12</v>
      </c>
      <c r="E117" s="90">
        <v>951</v>
      </c>
      <c r="F117" s="90">
        <f t="shared" si="6"/>
        <v>1046.1000000000001</v>
      </c>
      <c r="G117" s="85">
        <f>G116</f>
        <v>30120</v>
      </c>
      <c r="H117" s="77">
        <f t="shared" si="7"/>
        <v>28644120</v>
      </c>
      <c r="I117" s="78">
        <f t="shared" si="8"/>
        <v>25779708</v>
      </c>
      <c r="J117" s="78">
        <f t="shared" si="9"/>
        <v>22915296</v>
      </c>
      <c r="K117" s="95">
        <f t="shared" si="10"/>
        <v>57500</v>
      </c>
      <c r="L117" s="96">
        <f t="shared" si="11"/>
        <v>3138300.0000000005</v>
      </c>
      <c r="M117" s="85" t="s">
        <v>63</v>
      </c>
    </row>
    <row r="118" spans="1:13" x14ac:dyDescent="0.25">
      <c r="A118" s="87">
        <v>117</v>
      </c>
      <c r="B118" s="93">
        <v>3901</v>
      </c>
      <c r="C118" s="93">
        <v>39</v>
      </c>
      <c r="D118" s="90" t="s">
        <v>31</v>
      </c>
      <c r="E118" s="90">
        <v>1265</v>
      </c>
      <c r="F118" s="90">
        <f t="shared" si="6"/>
        <v>1391.5</v>
      </c>
      <c r="G118" s="85">
        <f>G117+80</f>
        <v>30200</v>
      </c>
      <c r="H118" s="77">
        <f t="shared" si="7"/>
        <v>38203000</v>
      </c>
      <c r="I118" s="78">
        <f t="shared" si="8"/>
        <v>34382700</v>
      </c>
      <c r="J118" s="78">
        <f t="shared" si="9"/>
        <v>30562400</v>
      </c>
      <c r="K118" s="95">
        <f t="shared" si="10"/>
        <v>76500</v>
      </c>
      <c r="L118" s="96">
        <f t="shared" si="11"/>
        <v>4174500</v>
      </c>
      <c r="M118" s="85" t="s">
        <v>63</v>
      </c>
    </row>
    <row r="119" spans="1:13" x14ac:dyDescent="0.25">
      <c r="A119" s="85">
        <v>118</v>
      </c>
      <c r="B119" s="93">
        <v>3902</v>
      </c>
      <c r="C119" s="93">
        <v>39</v>
      </c>
      <c r="D119" s="89" t="s">
        <v>12</v>
      </c>
      <c r="E119" s="90">
        <v>910</v>
      </c>
      <c r="F119" s="90">
        <f t="shared" si="6"/>
        <v>1001.0000000000001</v>
      </c>
      <c r="G119" s="85">
        <f>G118</f>
        <v>30200</v>
      </c>
      <c r="H119" s="77">
        <f t="shared" si="7"/>
        <v>27482000</v>
      </c>
      <c r="I119" s="78">
        <f t="shared" si="8"/>
        <v>24733800</v>
      </c>
      <c r="J119" s="78">
        <f t="shared" si="9"/>
        <v>21985600</v>
      </c>
      <c r="K119" s="95">
        <f t="shared" si="10"/>
        <v>55000</v>
      </c>
      <c r="L119" s="96">
        <f t="shared" si="11"/>
        <v>3003000.0000000005</v>
      </c>
      <c r="M119" s="85" t="s">
        <v>63</v>
      </c>
    </row>
    <row r="120" spans="1:13" x14ac:dyDescent="0.25">
      <c r="A120" s="87">
        <v>119</v>
      </c>
      <c r="B120" s="93">
        <v>3903</v>
      </c>
      <c r="C120" s="93">
        <v>39</v>
      </c>
      <c r="D120" s="89" t="s">
        <v>30</v>
      </c>
      <c r="E120" s="90">
        <v>828</v>
      </c>
      <c r="F120" s="90">
        <f t="shared" si="6"/>
        <v>910.80000000000007</v>
      </c>
      <c r="G120" s="85">
        <f>G119</f>
        <v>30200</v>
      </c>
      <c r="H120" s="77">
        <f t="shared" si="7"/>
        <v>25005600</v>
      </c>
      <c r="I120" s="78">
        <f t="shared" si="8"/>
        <v>22505040</v>
      </c>
      <c r="J120" s="78">
        <f t="shared" si="9"/>
        <v>20004480</v>
      </c>
      <c r="K120" s="95">
        <f t="shared" si="10"/>
        <v>50000</v>
      </c>
      <c r="L120" s="96">
        <f t="shared" si="11"/>
        <v>2732400</v>
      </c>
      <c r="M120" s="85" t="s">
        <v>63</v>
      </c>
    </row>
    <row r="121" spans="1:13" x14ac:dyDescent="0.25">
      <c r="A121" s="85">
        <v>120</v>
      </c>
      <c r="B121" s="93">
        <v>3904</v>
      </c>
      <c r="C121" s="93">
        <v>39</v>
      </c>
      <c r="D121" s="89" t="s">
        <v>12</v>
      </c>
      <c r="E121" s="90">
        <v>951</v>
      </c>
      <c r="F121" s="90">
        <f t="shared" si="6"/>
        <v>1046.1000000000001</v>
      </c>
      <c r="G121" s="85">
        <f>G120</f>
        <v>30200</v>
      </c>
      <c r="H121" s="77">
        <v>0</v>
      </c>
      <c r="I121" s="78">
        <f t="shared" si="8"/>
        <v>0</v>
      </c>
      <c r="J121" s="78">
        <f t="shared" si="9"/>
        <v>0</v>
      </c>
      <c r="K121" s="95">
        <f t="shared" si="10"/>
        <v>0</v>
      </c>
      <c r="L121" s="96">
        <f t="shared" si="11"/>
        <v>3138300.0000000005</v>
      </c>
      <c r="M121" s="85" t="s">
        <v>64</v>
      </c>
    </row>
    <row r="122" spans="1:13" s="21" customFormat="1" ht="16.5" x14ac:dyDescent="0.25">
      <c r="A122" s="97" t="s">
        <v>3</v>
      </c>
      <c r="B122" s="98"/>
      <c r="C122" s="98"/>
      <c r="D122" s="99"/>
      <c r="E122" s="108">
        <f t="shared" ref="E122:F122" si="12">SUM(E2:E121)</f>
        <v>118365</v>
      </c>
      <c r="F122" s="100">
        <f t="shared" si="12"/>
        <v>130201.50000000012</v>
      </c>
      <c r="G122" s="101"/>
      <c r="H122" s="102">
        <f t="shared" ref="H122:L122" si="13">SUM(H2:H121)</f>
        <v>3109710760</v>
      </c>
      <c r="I122" s="102">
        <f t="shared" si="13"/>
        <v>2798739684</v>
      </c>
      <c r="J122" s="103">
        <f t="shared" si="13"/>
        <v>2487768608</v>
      </c>
      <c r="K122" s="104"/>
      <c r="L122" s="102">
        <f t="shared" si="13"/>
        <v>390604500</v>
      </c>
    </row>
  </sheetData>
  <mergeCells count="1">
    <mergeCell ref="A122:D122"/>
  </mergeCells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R21"/>
  <sheetViews>
    <sheetView topLeftCell="B1" zoomScale="115" zoomScaleNormal="115" workbookViewId="0">
      <selection activeCell="G19" sqref="G19"/>
    </sheetView>
  </sheetViews>
  <sheetFormatPr defaultRowHeight="16.5" x14ac:dyDescent="0.25"/>
  <cols>
    <col min="1" max="1" width="9.140625" style="16"/>
    <col min="2" max="2" width="5.7109375" style="16" bestFit="1" customWidth="1"/>
    <col min="3" max="4" width="9.140625" style="16"/>
    <col min="5" max="5" width="9.85546875" style="16" bestFit="1" customWidth="1"/>
    <col min="6" max="6" width="11.42578125" style="16" bestFit="1" customWidth="1"/>
    <col min="7" max="7" width="12.28515625" style="16" bestFit="1" customWidth="1"/>
    <col min="8" max="8" width="9.85546875" style="16" bestFit="1" customWidth="1"/>
    <col min="9" max="9" width="11.28515625" style="16" bestFit="1" customWidth="1"/>
    <col min="10" max="10" width="9.85546875" style="16" bestFit="1" customWidth="1"/>
    <col min="11" max="11" width="12.28515625" style="16" bestFit="1" customWidth="1"/>
    <col min="12" max="12" width="9.85546875" style="16" bestFit="1" customWidth="1"/>
    <col min="13" max="13" width="20" style="16" customWidth="1"/>
    <col min="14" max="14" width="9.140625" style="16"/>
    <col min="15" max="15" width="14.42578125" style="16" customWidth="1"/>
    <col min="16" max="16" width="9.140625" style="16"/>
    <col min="17" max="17" width="15.5703125" style="16" customWidth="1"/>
    <col min="18" max="18" width="14.5703125" style="16" customWidth="1"/>
    <col min="19" max="16384" width="9.140625" style="16"/>
  </cols>
  <sheetData>
    <row r="2" spans="2:18" s="21" customFormat="1" x14ac:dyDescent="0.25">
      <c r="B2" s="22" t="s">
        <v>17</v>
      </c>
      <c r="C2" s="22" t="s">
        <v>21</v>
      </c>
      <c r="D2" s="22" t="s">
        <v>18</v>
      </c>
      <c r="E2" s="22" t="s">
        <v>19</v>
      </c>
      <c r="F2" s="22" t="s">
        <v>20</v>
      </c>
      <c r="G2" s="22" t="s">
        <v>8</v>
      </c>
      <c r="H2" s="22" t="s">
        <v>22</v>
      </c>
      <c r="I2" s="22"/>
      <c r="J2" s="22"/>
      <c r="K2" s="22" t="s">
        <v>23</v>
      </c>
      <c r="L2" s="22" t="s">
        <v>24</v>
      </c>
    </row>
    <row r="3" spans="2:18" x14ac:dyDescent="0.25">
      <c r="B3" s="23">
        <v>1</v>
      </c>
      <c r="C3" s="117">
        <v>38.96</v>
      </c>
      <c r="D3" s="117">
        <v>13.18</v>
      </c>
      <c r="E3" s="117">
        <f>C3+D3</f>
        <v>52.14</v>
      </c>
      <c r="F3" s="118">
        <f>E3*10.764</f>
        <v>561.23496</v>
      </c>
      <c r="G3" s="119">
        <v>5525000</v>
      </c>
      <c r="H3" s="120">
        <f>G3/F3</f>
        <v>9844.3617981317493</v>
      </c>
      <c r="I3" s="119">
        <v>386800</v>
      </c>
      <c r="J3" s="119">
        <v>30000</v>
      </c>
      <c r="K3" s="120">
        <f>G3+I3+J3</f>
        <v>5941800</v>
      </c>
      <c r="L3" s="120">
        <f>K3/F3</f>
        <v>10587.009761473162</v>
      </c>
      <c r="M3" s="43"/>
    </row>
    <row r="4" spans="2:18" x14ac:dyDescent="0.25">
      <c r="B4" s="23">
        <v>2</v>
      </c>
      <c r="C4" s="117">
        <v>28.96</v>
      </c>
      <c r="D4" s="117">
        <v>10.53</v>
      </c>
      <c r="E4" s="117">
        <f t="shared" ref="E4:E9" si="0">C4+D4</f>
        <v>39.49</v>
      </c>
      <c r="F4" s="118">
        <f t="shared" ref="F4:F9" si="1">E4*10.764</f>
        <v>425.07035999999999</v>
      </c>
      <c r="G4" s="119">
        <v>4228000</v>
      </c>
      <c r="H4" s="120">
        <f t="shared" ref="H4:H9" si="2">G4/F4</f>
        <v>9946.5886071190671</v>
      </c>
      <c r="I4" s="119">
        <v>296000</v>
      </c>
      <c r="J4" s="119">
        <v>30000</v>
      </c>
      <c r="K4" s="120">
        <f t="shared" ref="K4:K9" si="3">G4+I4+J4</f>
        <v>4554000</v>
      </c>
      <c r="L4" s="120">
        <f t="shared" ref="L4:L9" si="4">K4/F4</f>
        <v>10713.520462824084</v>
      </c>
      <c r="M4" s="43"/>
    </row>
    <row r="5" spans="2:18" x14ac:dyDescent="0.25">
      <c r="B5" s="23">
        <v>3</v>
      </c>
      <c r="C5" s="117">
        <v>45.24</v>
      </c>
      <c r="D5" s="117">
        <v>14.93</v>
      </c>
      <c r="E5" s="117">
        <f t="shared" si="0"/>
        <v>60.17</v>
      </c>
      <c r="F5" s="118">
        <f t="shared" si="1"/>
        <v>647.66988000000003</v>
      </c>
      <c r="G5" s="119">
        <v>6666000</v>
      </c>
      <c r="H5" s="120">
        <f t="shared" si="2"/>
        <v>10292.280382098361</v>
      </c>
      <c r="I5" s="119">
        <v>466700</v>
      </c>
      <c r="J5" s="119">
        <v>30000</v>
      </c>
      <c r="K5" s="120">
        <f t="shared" si="3"/>
        <v>7162700</v>
      </c>
      <c r="L5" s="120">
        <f t="shared" si="4"/>
        <v>11059.183422270617</v>
      </c>
      <c r="M5" s="47"/>
      <c r="O5" s="18"/>
      <c r="Q5" s="19"/>
      <c r="R5" s="20"/>
    </row>
    <row r="6" spans="2:18" x14ac:dyDescent="0.25">
      <c r="B6" s="23">
        <v>4</v>
      </c>
      <c r="C6" s="117">
        <v>38.96</v>
      </c>
      <c r="D6" s="117">
        <v>13.18</v>
      </c>
      <c r="E6" s="117">
        <f t="shared" si="0"/>
        <v>52.14</v>
      </c>
      <c r="F6" s="118">
        <f t="shared" si="1"/>
        <v>561.23496</v>
      </c>
      <c r="G6" s="119">
        <v>5768000</v>
      </c>
      <c r="H6" s="120">
        <f t="shared" si="2"/>
        <v>10277.335538755462</v>
      </c>
      <c r="I6" s="119">
        <v>403800</v>
      </c>
      <c r="J6" s="119">
        <v>30000</v>
      </c>
      <c r="K6" s="120">
        <f t="shared" si="3"/>
        <v>6201800</v>
      </c>
      <c r="L6" s="120">
        <f t="shared" si="4"/>
        <v>11050.273846091128</v>
      </c>
      <c r="M6" s="47"/>
      <c r="O6" s="18"/>
      <c r="Q6" s="19"/>
      <c r="R6" s="20"/>
    </row>
    <row r="7" spans="2:18" x14ac:dyDescent="0.25">
      <c r="B7" s="23">
        <v>5</v>
      </c>
      <c r="C7" s="117">
        <v>45.24</v>
      </c>
      <c r="D7" s="117">
        <v>14.93</v>
      </c>
      <c r="E7" s="117">
        <f t="shared" si="0"/>
        <v>60.17</v>
      </c>
      <c r="F7" s="118">
        <f t="shared" si="1"/>
        <v>647.66988000000003</v>
      </c>
      <c r="G7" s="119">
        <v>6691000</v>
      </c>
      <c r="H7" s="120">
        <f t="shared" si="2"/>
        <v>10330.880293522372</v>
      </c>
      <c r="I7" s="119">
        <v>468400</v>
      </c>
      <c r="J7" s="119">
        <v>30000</v>
      </c>
      <c r="K7" s="120">
        <f t="shared" si="3"/>
        <v>7189400</v>
      </c>
      <c r="L7" s="120">
        <f t="shared" si="4"/>
        <v>11100.408127671461</v>
      </c>
      <c r="M7" s="47"/>
      <c r="O7" s="18"/>
      <c r="Q7" s="19"/>
      <c r="R7" s="20"/>
    </row>
    <row r="8" spans="2:18" x14ac:dyDescent="0.25">
      <c r="B8" s="23">
        <v>6</v>
      </c>
      <c r="C8" s="117">
        <v>43.5</v>
      </c>
      <c r="D8" s="117">
        <v>14.36</v>
      </c>
      <c r="E8" s="117">
        <f t="shared" si="0"/>
        <v>57.86</v>
      </c>
      <c r="F8" s="118">
        <f t="shared" si="1"/>
        <v>622.80503999999996</v>
      </c>
      <c r="G8" s="119">
        <v>4975000</v>
      </c>
      <c r="H8" s="120">
        <f t="shared" si="2"/>
        <v>7988.0535327716689</v>
      </c>
      <c r="I8" s="119">
        <v>348300</v>
      </c>
      <c r="J8" s="119">
        <v>30000</v>
      </c>
      <c r="K8" s="120">
        <f t="shared" si="3"/>
        <v>5353300</v>
      </c>
      <c r="L8" s="120">
        <f t="shared" si="4"/>
        <v>8595.4667290425277</v>
      </c>
      <c r="M8" s="47"/>
      <c r="O8" s="18"/>
      <c r="Q8" s="19"/>
      <c r="R8" s="20"/>
    </row>
    <row r="9" spans="2:18" x14ac:dyDescent="0.25">
      <c r="B9" s="23">
        <v>7</v>
      </c>
      <c r="C9" s="117">
        <v>49.9</v>
      </c>
      <c r="D9" s="117">
        <v>16.43</v>
      </c>
      <c r="E9" s="117">
        <f t="shared" si="0"/>
        <v>66.33</v>
      </c>
      <c r="F9" s="118">
        <f t="shared" si="1"/>
        <v>713.97611999999992</v>
      </c>
      <c r="G9" s="119">
        <v>6000000</v>
      </c>
      <c r="H9" s="120">
        <f t="shared" si="2"/>
        <v>8403.6424075359846</v>
      </c>
      <c r="I9" s="119">
        <v>420000</v>
      </c>
      <c r="J9" s="119">
        <v>30000</v>
      </c>
      <c r="K9" s="120">
        <f t="shared" si="3"/>
        <v>6450000</v>
      </c>
      <c r="L9" s="120">
        <f t="shared" si="4"/>
        <v>9033.9155881011829</v>
      </c>
      <c r="M9" s="47"/>
      <c r="O9" s="18"/>
      <c r="Q9" s="19"/>
      <c r="R9" s="20"/>
    </row>
    <row r="10" spans="2:18" x14ac:dyDescent="0.25">
      <c r="C10" s="43"/>
      <c r="D10" s="43"/>
      <c r="E10" s="43"/>
      <c r="F10" s="43"/>
      <c r="G10" s="48"/>
      <c r="H10" s="121">
        <f>AVERAGE(H3:H9)</f>
        <v>9583.3060799906671</v>
      </c>
      <c r="I10" s="122" t="s">
        <v>25</v>
      </c>
      <c r="J10" s="122"/>
      <c r="K10" s="122"/>
      <c r="L10" s="121">
        <f>AVERAGE(L3:L9)</f>
        <v>10305.682562496309</v>
      </c>
      <c r="M10" s="43"/>
    </row>
    <row r="11" spans="2:18" x14ac:dyDescent="0.25">
      <c r="C11" s="43"/>
      <c r="D11" s="43"/>
      <c r="E11" s="43"/>
      <c r="F11" s="43"/>
      <c r="G11" s="48"/>
      <c r="H11" s="43"/>
      <c r="I11" s="43"/>
      <c r="J11" s="43"/>
      <c r="K11" s="43"/>
      <c r="L11" s="43"/>
      <c r="M11" s="43"/>
    </row>
    <row r="12" spans="2:18" x14ac:dyDescent="0.25">
      <c r="C12" s="43"/>
      <c r="D12" s="43"/>
      <c r="E12" s="43"/>
      <c r="F12" s="43"/>
      <c r="G12" s="48"/>
      <c r="H12" s="43"/>
      <c r="I12" s="43"/>
      <c r="J12" s="43"/>
      <c r="K12" s="43"/>
      <c r="L12" s="43"/>
      <c r="M12" s="43"/>
    </row>
    <row r="13" spans="2:18" x14ac:dyDescent="0.25">
      <c r="G13" s="17"/>
    </row>
    <row r="14" spans="2:18" x14ac:dyDescent="0.25">
      <c r="G14" s="17"/>
    </row>
    <row r="15" spans="2:18" x14ac:dyDescent="0.25">
      <c r="G15" s="17"/>
    </row>
    <row r="16" spans="2:18" x14ac:dyDescent="0.25">
      <c r="G16" s="17"/>
    </row>
    <row r="17" spans="7:7" x14ac:dyDescent="0.25">
      <c r="G17" s="17"/>
    </row>
    <row r="18" spans="7:7" x14ac:dyDescent="0.25">
      <c r="G18" s="17"/>
    </row>
    <row r="19" spans="7:7" x14ac:dyDescent="0.25">
      <c r="G19" s="17"/>
    </row>
    <row r="20" spans="7:7" x14ac:dyDescent="0.25">
      <c r="G20" s="17"/>
    </row>
    <row r="21" spans="7:7" x14ac:dyDescent="0.25">
      <c r="G21" s="17"/>
    </row>
  </sheetData>
  <mergeCells count="1">
    <mergeCell ref="I10:K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CC93-0999-4F97-A65F-7E54055B29A6}">
  <dimension ref="A1:Q110"/>
  <sheetViews>
    <sheetView topLeftCell="A102" zoomScale="175" zoomScaleNormal="175" workbookViewId="0">
      <selection activeCell="H110" sqref="H110"/>
    </sheetView>
  </sheetViews>
  <sheetFormatPr defaultRowHeight="15" x14ac:dyDescent="0.25"/>
  <cols>
    <col min="1" max="1" width="4" style="84" customWidth="1"/>
    <col min="2" max="3" width="5.140625" style="105" customWidth="1"/>
    <col min="4" max="5" width="6.42578125" style="84" customWidth="1"/>
    <col min="6" max="6" width="7.140625" style="106" customWidth="1"/>
    <col min="7" max="7" width="6.7109375" style="106" customWidth="1"/>
    <col min="8" max="8" width="11.7109375" style="106" customWidth="1"/>
    <col min="9" max="9" width="11.42578125" style="106" customWidth="1"/>
    <col min="10" max="10" width="12.28515625" style="106" customWidth="1"/>
    <col min="11" max="11" width="8.7109375" style="107" customWidth="1"/>
    <col min="12" max="12" width="10.7109375" style="106" customWidth="1"/>
    <col min="13" max="13" width="8.140625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3" ht="57" customHeight="1" x14ac:dyDescent="0.25">
      <c r="A1" s="86" t="s">
        <v>1</v>
      </c>
      <c r="B1" s="86" t="s">
        <v>0</v>
      </c>
      <c r="C1" s="86" t="s">
        <v>2</v>
      </c>
      <c r="D1" s="86" t="s">
        <v>15</v>
      </c>
      <c r="E1" s="86" t="s">
        <v>16</v>
      </c>
      <c r="F1" s="86" t="s">
        <v>11</v>
      </c>
      <c r="G1" s="86" t="s">
        <v>65</v>
      </c>
      <c r="H1" s="81" t="s">
        <v>59</v>
      </c>
      <c r="I1" s="81" t="s">
        <v>60</v>
      </c>
      <c r="J1" s="81" t="s">
        <v>61</v>
      </c>
      <c r="K1" s="81" t="s">
        <v>66</v>
      </c>
      <c r="L1" s="86" t="s">
        <v>67</v>
      </c>
      <c r="M1" s="3" t="s">
        <v>62</v>
      </c>
    </row>
    <row r="2" spans="1:13" x14ac:dyDescent="0.25">
      <c r="A2" s="87">
        <v>1</v>
      </c>
      <c r="B2" s="88">
        <v>901</v>
      </c>
      <c r="C2" s="88">
        <v>9</v>
      </c>
      <c r="D2" s="89" t="s">
        <v>31</v>
      </c>
      <c r="E2" s="90">
        <v>1256</v>
      </c>
      <c r="F2" s="90">
        <f>E2*1.1</f>
        <v>1381.6000000000001</v>
      </c>
      <c r="G2" s="87">
        <v>27800</v>
      </c>
      <c r="H2" s="79">
        <f>E2*G2</f>
        <v>34916800</v>
      </c>
      <c r="I2" s="80">
        <f>H2*0.9</f>
        <v>31425120</v>
      </c>
      <c r="J2" s="80">
        <f>H2*0.8</f>
        <v>27933440</v>
      </c>
      <c r="K2" s="91">
        <f>MROUND((J2*0.03/12),500)</f>
        <v>70000</v>
      </c>
      <c r="L2" s="92">
        <f>F2*3000</f>
        <v>4144800.0000000005</v>
      </c>
      <c r="M2" s="85" t="s">
        <v>63</v>
      </c>
    </row>
    <row r="3" spans="1:13" x14ac:dyDescent="0.25">
      <c r="A3" s="85">
        <v>2</v>
      </c>
      <c r="B3" s="93">
        <v>902</v>
      </c>
      <c r="C3" s="94">
        <v>9</v>
      </c>
      <c r="D3" s="90" t="s">
        <v>12</v>
      </c>
      <c r="E3" s="90">
        <v>905</v>
      </c>
      <c r="F3" s="90">
        <f t="shared" ref="F3:F57" si="0">E3*1.1</f>
        <v>995.50000000000011</v>
      </c>
      <c r="G3" s="85">
        <v>27800</v>
      </c>
      <c r="H3" s="77">
        <f t="shared" ref="H3:H57" si="1">E3*G3</f>
        <v>25159000</v>
      </c>
      <c r="I3" s="78">
        <f t="shared" ref="I3:I57" si="2">H3*0.9</f>
        <v>22643100</v>
      </c>
      <c r="J3" s="78">
        <f t="shared" ref="J3:J57" si="3">H3*0.8</f>
        <v>20127200</v>
      </c>
      <c r="K3" s="95">
        <f t="shared" ref="K3:K57" si="4">MROUND((J3*0.03/12),500)</f>
        <v>50500</v>
      </c>
      <c r="L3" s="96">
        <f t="shared" ref="L3:L57" si="5">F3*3000</f>
        <v>2986500.0000000005</v>
      </c>
      <c r="M3" s="85" t="s">
        <v>63</v>
      </c>
    </row>
    <row r="4" spans="1:13" x14ac:dyDescent="0.25">
      <c r="A4" s="87">
        <v>3</v>
      </c>
      <c r="B4" s="93">
        <v>903</v>
      </c>
      <c r="C4" s="94">
        <v>9</v>
      </c>
      <c r="D4" s="90" t="s">
        <v>30</v>
      </c>
      <c r="E4" s="90">
        <v>822</v>
      </c>
      <c r="F4" s="90">
        <f t="shared" si="0"/>
        <v>904.2</v>
      </c>
      <c r="G4" s="85">
        <v>27800</v>
      </c>
      <c r="H4" s="77">
        <f t="shared" si="1"/>
        <v>22851600</v>
      </c>
      <c r="I4" s="78">
        <f t="shared" si="2"/>
        <v>20566440</v>
      </c>
      <c r="J4" s="78">
        <f t="shared" si="3"/>
        <v>18281280</v>
      </c>
      <c r="K4" s="95">
        <f t="shared" si="4"/>
        <v>45500</v>
      </c>
      <c r="L4" s="96">
        <f t="shared" si="5"/>
        <v>2712600</v>
      </c>
      <c r="M4" s="85" t="s">
        <v>63</v>
      </c>
    </row>
    <row r="5" spans="1:13" x14ac:dyDescent="0.25">
      <c r="A5" s="85">
        <v>4</v>
      </c>
      <c r="B5" s="93">
        <v>904</v>
      </c>
      <c r="C5" s="94">
        <v>9</v>
      </c>
      <c r="D5" s="90" t="s">
        <v>12</v>
      </c>
      <c r="E5" s="90">
        <v>944</v>
      </c>
      <c r="F5" s="90">
        <f t="shared" si="0"/>
        <v>1038.4000000000001</v>
      </c>
      <c r="G5" s="85">
        <v>27800</v>
      </c>
      <c r="H5" s="77">
        <f t="shared" si="1"/>
        <v>26243200</v>
      </c>
      <c r="I5" s="78">
        <f t="shared" si="2"/>
        <v>23618880</v>
      </c>
      <c r="J5" s="78">
        <f t="shared" si="3"/>
        <v>20994560</v>
      </c>
      <c r="K5" s="95">
        <f t="shared" si="4"/>
        <v>52500</v>
      </c>
      <c r="L5" s="96">
        <f t="shared" si="5"/>
        <v>3115200.0000000005</v>
      </c>
      <c r="M5" s="85" t="s">
        <v>63</v>
      </c>
    </row>
    <row r="6" spans="1:13" x14ac:dyDescent="0.25">
      <c r="A6" s="87">
        <v>5</v>
      </c>
      <c r="B6" s="93">
        <v>1001</v>
      </c>
      <c r="C6" s="93">
        <v>10</v>
      </c>
      <c r="D6" s="90" t="s">
        <v>31</v>
      </c>
      <c r="E6" s="90">
        <v>1256</v>
      </c>
      <c r="F6" s="90">
        <f t="shared" si="0"/>
        <v>1381.6000000000001</v>
      </c>
      <c r="G6" s="85">
        <v>27880</v>
      </c>
      <c r="H6" s="77">
        <f t="shared" si="1"/>
        <v>35017280</v>
      </c>
      <c r="I6" s="78">
        <f t="shared" si="2"/>
        <v>31515552</v>
      </c>
      <c r="J6" s="78">
        <f t="shared" si="3"/>
        <v>28013824</v>
      </c>
      <c r="K6" s="95">
        <f t="shared" si="4"/>
        <v>70000</v>
      </c>
      <c r="L6" s="96">
        <f t="shared" si="5"/>
        <v>4144800.0000000005</v>
      </c>
      <c r="M6" s="85" t="s">
        <v>63</v>
      </c>
    </row>
    <row r="7" spans="1:13" x14ac:dyDescent="0.25">
      <c r="A7" s="85">
        <v>6</v>
      </c>
      <c r="B7" s="93">
        <v>1002</v>
      </c>
      <c r="C7" s="93">
        <v>10</v>
      </c>
      <c r="D7" s="90" t="s">
        <v>12</v>
      </c>
      <c r="E7" s="90">
        <v>905</v>
      </c>
      <c r="F7" s="90">
        <f t="shared" si="0"/>
        <v>995.50000000000011</v>
      </c>
      <c r="G7" s="85">
        <v>27880</v>
      </c>
      <c r="H7" s="77">
        <f t="shared" si="1"/>
        <v>25231400</v>
      </c>
      <c r="I7" s="78">
        <f t="shared" si="2"/>
        <v>22708260</v>
      </c>
      <c r="J7" s="78">
        <f t="shared" si="3"/>
        <v>20185120</v>
      </c>
      <c r="K7" s="95">
        <f t="shared" si="4"/>
        <v>50500</v>
      </c>
      <c r="L7" s="96">
        <f t="shared" si="5"/>
        <v>2986500.0000000005</v>
      </c>
      <c r="M7" s="85" t="s">
        <v>63</v>
      </c>
    </row>
    <row r="8" spans="1:13" x14ac:dyDescent="0.25">
      <c r="A8" s="87">
        <v>7</v>
      </c>
      <c r="B8" s="93">
        <v>1003</v>
      </c>
      <c r="C8" s="93">
        <v>10</v>
      </c>
      <c r="D8" s="90" t="s">
        <v>30</v>
      </c>
      <c r="E8" s="90">
        <v>822</v>
      </c>
      <c r="F8" s="90">
        <f t="shared" si="0"/>
        <v>904.2</v>
      </c>
      <c r="G8" s="85">
        <v>27880</v>
      </c>
      <c r="H8" s="77">
        <f t="shared" si="1"/>
        <v>22917360</v>
      </c>
      <c r="I8" s="78">
        <f t="shared" si="2"/>
        <v>20625624</v>
      </c>
      <c r="J8" s="78">
        <f t="shared" si="3"/>
        <v>18333888</v>
      </c>
      <c r="K8" s="95">
        <f t="shared" si="4"/>
        <v>46000</v>
      </c>
      <c r="L8" s="96">
        <f t="shared" si="5"/>
        <v>2712600</v>
      </c>
      <c r="M8" s="85" t="s">
        <v>63</v>
      </c>
    </row>
    <row r="9" spans="1:13" x14ac:dyDescent="0.25">
      <c r="A9" s="85">
        <v>8</v>
      </c>
      <c r="B9" s="93">
        <v>1004</v>
      </c>
      <c r="C9" s="93">
        <v>10</v>
      </c>
      <c r="D9" s="90" t="s">
        <v>12</v>
      </c>
      <c r="E9" s="90">
        <v>944</v>
      </c>
      <c r="F9" s="90">
        <f t="shared" si="0"/>
        <v>1038.4000000000001</v>
      </c>
      <c r="G9" s="85">
        <v>27880</v>
      </c>
      <c r="H9" s="77">
        <f t="shared" si="1"/>
        <v>26318720</v>
      </c>
      <c r="I9" s="78">
        <f t="shared" si="2"/>
        <v>23686848</v>
      </c>
      <c r="J9" s="78">
        <f t="shared" si="3"/>
        <v>21054976</v>
      </c>
      <c r="K9" s="95">
        <f t="shared" si="4"/>
        <v>52500</v>
      </c>
      <c r="L9" s="96">
        <f t="shared" si="5"/>
        <v>3115200.0000000005</v>
      </c>
      <c r="M9" s="85" t="s">
        <v>63</v>
      </c>
    </row>
    <row r="10" spans="1:13" x14ac:dyDescent="0.25">
      <c r="A10" s="87">
        <v>9</v>
      </c>
      <c r="B10" s="93">
        <v>1101</v>
      </c>
      <c r="C10" s="93">
        <v>11</v>
      </c>
      <c r="D10" s="90" t="s">
        <v>31</v>
      </c>
      <c r="E10" s="90">
        <v>1256</v>
      </c>
      <c r="F10" s="90">
        <f t="shared" si="0"/>
        <v>1381.6000000000001</v>
      </c>
      <c r="G10" s="85">
        <v>27960</v>
      </c>
      <c r="H10" s="77">
        <f t="shared" si="1"/>
        <v>35117760</v>
      </c>
      <c r="I10" s="78">
        <f t="shared" si="2"/>
        <v>31605984</v>
      </c>
      <c r="J10" s="78">
        <f t="shared" si="3"/>
        <v>28094208</v>
      </c>
      <c r="K10" s="95">
        <f t="shared" si="4"/>
        <v>70000</v>
      </c>
      <c r="L10" s="96">
        <f t="shared" si="5"/>
        <v>4144800.0000000005</v>
      </c>
      <c r="M10" s="85" t="s">
        <v>63</v>
      </c>
    </row>
    <row r="11" spans="1:13" x14ac:dyDescent="0.25">
      <c r="A11" s="85">
        <v>10</v>
      </c>
      <c r="B11" s="93">
        <v>1102</v>
      </c>
      <c r="C11" s="93">
        <v>11</v>
      </c>
      <c r="D11" s="90" t="s">
        <v>12</v>
      </c>
      <c r="E11" s="90">
        <v>905</v>
      </c>
      <c r="F11" s="90">
        <f t="shared" si="0"/>
        <v>995.50000000000011</v>
      </c>
      <c r="G11" s="85">
        <v>27960</v>
      </c>
      <c r="H11" s="77">
        <f t="shared" si="1"/>
        <v>25303800</v>
      </c>
      <c r="I11" s="78">
        <f t="shared" si="2"/>
        <v>22773420</v>
      </c>
      <c r="J11" s="78">
        <f t="shared" si="3"/>
        <v>20243040</v>
      </c>
      <c r="K11" s="95">
        <f t="shared" si="4"/>
        <v>50500</v>
      </c>
      <c r="L11" s="96">
        <f t="shared" si="5"/>
        <v>2986500.0000000005</v>
      </c>
      <c r="M11" s="85" t="s">
        <v>63</v>
      </c>
    </row>
    <row r="12" spans="1:13" x14ac:dyDescent="0.25">
      <c r="A12" s="87">
        <v>11</v>
      </c>
      <c r="B12" s="93">
        <v>1103</v>
      </c>
      <c r="C12" s="93">
        <v>11</v>
      </c>
      <c r="D12" s="90" t="s">
        <v>30</v>
      </c>
      <c r="E12" s="90">
        <v>822</v>
      </c>
      <c r="F12" s="90">
        <f t="shared" si="0"/>
        <v>904.2</v>
      </c>
      <c r="G12" s="85">
        <v>27960</v>
      </c>
      <c r="H12" s="77">
        <f t="shared" si="1"/>
        <v>22983120</v>
      </c>
      <c r="I12" s="78">
        <f t="shared" si="2"/>
        <v>20684808</v>
      </c>
      <c r="J12" s="78">
        <f t="shared" si="3"/>
        <v>18386496</v>
      </c>
      <c r="K12" s="95">
        <f t="shared" si="4"/>
        <v>46000</v>
      </c>
      <c r="L12" s="96">
        <f t="shared" si="5"/>
        <v>2712600</v>
      </c>
      <c r="M12" s="85" t="s">
        <v>63</v>
      </c>
    </row>
    <row r="13" spans="1:13" x14ac:dyDescent="0.25">
      <c r="A13" s="85">
        <v>12</v>
      </c>
      <c r="B13" s="93">
        <v>1104</v>
      </c>
      <c r="C13" s="93">
        <v>11</v>
      </c>
      <c r="D13" s="90" t="s">
        <v>12</v>
      </c>
      <c r="E13" s="90">
        <v>944</v>
      </c>
      <c r="F13" s="90">
        <f t="shared" si="0"/>
        <v>1038.4000000000001</v>
      </c>
      <c r="G13" s="85">
        <v>27960</v>
      </c>
      <c r="H13" s="77">
        <f t="shared" si="1"/>
        <v>26394240</v>
      </c>
      <c r="I13" s="78">
        <f t="shared" si="2"/>
        <v>23754816</v>
      </c>
      <c r="J13" s="78">
        <f t="shared" si="3"/>
        <v>21115392</v>
      </c>
      <c r="K13" s="95">
        <f t="shared" si="4"/>
        <v>53000</v>
      </c>
      <c r="L13" s="96">
        <f t="shared" si="5"/>
        <v>3115200.0000000005</v>
      </c>
      <c r="M13" s="85" t="s">
        <v>63</v>
      </c>
    </row>
    <row r="14" spans="1:13" x14ac:dyDescent="0.25">
      <c r="A14" s="87">
        <v>13</v>
      </c>
      <c r="B14" s="93">
        <v>1201</v>
      </c>
      <c r="C14" s="93">
        <v>12</v>
      </c>
      <c r="D14" s="90" t="s">
        <v>31</v>
      </c>
      <c r="E14" s="90">
        <v>1256</v>
      </c>
      <c r="F14" s="90">
        <f t="shared" si="0"/>
        <v>1381.6000000000001</v>
      </c>
      <c r="G14" s="85">
        <v>28040</v>
      </c>
      <c r="H14" s="77">
        <f t="shared" si="1"/>
        <v>35218240</v>
      </c>
      <c r="I14" s="78">
        <f t="shared" si="2"/>
        <v>31696416</v>
      </c>
      <c r="J14" s="78">
        <f t="shared" si="3"/>
        <v>28174592</v>
      </c>
      <c r="K14" s="95">
        <f t="shared" si="4"/>
        <v>70500</v>
      </c>
      <c r="L14" s="96">
        <f t="shared" si="5"/>
        <v>4144800.0000000005</v>
      </c>
      <c r="M14" s="85" t="s">
        <v>63</v>
      </c>
    </row>
    <row r="15" spans="1:13" x14ac:dyDescent="0.25">
      <c r="A15" s="85">
        <v>14</v>
      </c>
      <c r="B15" s="93">
        <v>1202</v>
      </c>
      <c r="C15" s="93">
        <v>12</v>
      </c>
      <c r="D15" s="90" t="s">
        <v>12</v>
      </c>
      <c r="E15" s="90">
        <v>905</v>
      </c>
      <c r="F15" s="90">
        <f t="shared" si="0"/>
        <v>995.50000000000011</v>
      </c>
      <c r="G15" s="85">
        <v>28040</v>
      </c>
      <c r="H15" s="77">
        <f t="shared" si="1"/>
        <v>25376200</v>
      </c>
      <c r="I15" s="78">
        <f t="shared" si="2"/>
        <v>22838580</v>
      </c>
      <c r="J15" s="78">
        <f t="shared" si="3"/>
        <v>20300960</v>
      </c>
      <c r="K15" s="95">
        <f t="shared" si="4"/>
        <v>51000</v>
      </c>
      <c r="L15" s="96">
        <f t="shared" si="5"/>
        <v>2986500.0000000005</v>
      </c>
      <c r="M15" s="85" t="s">
        <v>63</v>
      </c>
    </row>
    <row r="16" spans="1:13" x14ac:dyDescent="0.25">
      <c r="A16" s="87">
        <v>15</v>
      </c>
      <c r="B16" s="93">
        <v>1203</v>
      </c>
      <c r="C16" s="93">
        <v>12</v>
      </c>
      <c r="D16" s="90" t="s">
        <v>30</v>
      </c>
      <c r="E16" s="90">
        <v>822</v>
      </c>
      <c r="F16" s="90">
        <f t="shared" si="0"/>
        <v>904.2</v>
      </c>
      <c r="G16" s="85">
        <v>28040</v>
      </c>
      <c r="H16" s="77">
        <f t="shared" si="1"/>
        <v>23048880</v>
      </c>
      <c r="I16" s="78">
        <f t="shared" si="2"/>
        <v>20743992</v>
      </c>
      <c r="J16" s="78">
        <f t="shared" si="3"/>
        <v>18439104</v>
      </c>
      <c r="K16" s="95">
        <f t="shared" si="4"/>
        <v>46000</v>
      </c>
      <c r="L16" s="96">
        <f t="shared" si="5"/>
        <v>2712600</v>
      </c>
      <c r="M16" s="85" t="s">
        <v>63</v>
      </c>
    </row>
    <row r="17" spans="1:13" x14ac:dyDescent="0.25">
      <c r="A17" s="85">
        <v>16</v>
      </c>
      <c r="B17" s="93">
        <v>1204</v>
      </c>
      <c r="C17" s="93">
        <v>12</v>
      </c>
      <c r="D17" s="90" t="s">
        <v>12</v>
      </c>
      <c r="E17" s="90">
        <v>944</v>
      </c>
      <c r="F17" s="90">
        <f t="shared" si="0"/>
        <v>1038.4000000000001</v>
      </c>
      <c r="G17" s="85">
        <v>28040</v>
      </c>
      <c r="H17" s="77">
        <f t="shared" si="1"/>
        <v>26469760</v>
      </c>
      <c r="I17" s="78">
        <f t="shared" si="2"/>
        <v>23822784</v>
      </c>
      <c r="J17" s="78">
        <f t="shared" si="3"/>
        <v>21175808</v>
      </c>
      <c r="K17" s="95">
        <f t="shared" si="4"/>
        <v>53000</v>
      </c>
      <c r="L17" s="96">
        <f t="shared" si="5"/>
        <v>3115200.0000000005</v>
      </c>
      <c r="M17" s="85" t="s">
        <v>63</v>
      </c>
    </row>
    <row r="18" spans="1:13" x14ac:dyDescent="0.25">
      <c r="A18" s="87">
        <v>17</v>
      </c>
      <c r="B18" s="93">
        <v>1401</v>
      </c>
      <c r="C18" s="93">
        <v>14</v>
      </c>
      <c r="D18" s="90" t="s">
        <v>31</v>
      </c>
      <c r="E18" s="90">
        <v>1256</v>
      </c>
      <c r="F18" s="90">
        <f t="shared" si="0"/>
        <v>1381.6000000000001</v>
      </c>
      <c r="G18" s="85">
        <v>28200</v>
      </c>
      <c r="H18" s="77">
        <f t="shared" si="1"/>
        <v>35419200</v>
      </c>
      <c r="I18" s="78">
        <f t="shared" si="2"/>
        <v>31877280</v>
      </c>
      <c r="J18" s="78">
        <f t="shared" si="3"/>
        <v>28335360</v>
      </c>
      <c r="K18" s="95">
        <f t="shared" si="4"/>
        <v>71000</v>
      </c>
      <c r="L18" s="96">
        <f t="shared" si="5"/>
        <v>4144800.0000000005</v>
      </c>
      <c r="M18" s="85" t="s">
        <v>63</v>
      </c>
    </row>
    <row r="19" spans="1:13" x14ac:dyDescent="0.25">
      <c r="A19" s="85">
        <v>18</v>
      </c>
      <c r="B19" s="93">
        <v>1402</v>
      </c>
      <c r="C19" s="93">
        <v>14</v>
      </c>
      <c r="D19" s="89" t="s">
        <v>12</v>
      </c>
      <c r="E19" s="90">
        <v>905</v>
      </c>
      <c r="F19" s="90">
        <f t="shared" si="0"/>
        <v>995.50000000000011</v>
      </c>
      <c r="G19" s="85">
        <v>28200</v>
      </c>
      <c r="H19" s="77">
        <f t="shared" si="1"/>
        <v>25521000</v>
      </c>
      <c r="I19" s="78">
        <f t="shared" si="2"/>
        <v>22968900</v>
      </c>
      <c r="J19" s="78">
        <f t="shared" si="3"/>
        <v>20416800</v>
      </c>
      <c r="K19" s="95">
        <f t="shared" si="4"/>
        <v>51000</v>
      </c>
      <c r="L19" s="96">
        <f t="shared" si="5"/>
        <v>2986500.0000000005</v>
      </c>
      <c r="M19" s="85" t="s">
        <v>63</v>
      </c>
    </row>
    <row r="20" spans="1:13" x14ac:dyDescent="0.25">
      <c r="A20" s="87">
        <v>19</v>
      </c>
      <c r="B20" s="93">
        <v>1403</v>
      </c>
      <c r="C20" s="93">
        <v>14</v>
      </c>
      <c r="D20" s="89" t="s">
        <v>30</v>
      </c>
      <c r="E20" s="90">
        <v>822</v>
      </c>
      <c r="F20" s="90">
        <f t="shared" si="0"/>
        <v>904.2</v>
      </c>
      <c r="G20" s="85">
        <v>28200</v>
      </c>
      <c r="H20" s="77">
        <f t="shared" si="1"/>
        <v>23180400</v>
      </c>
      <c r="I20" s="78">
        <f t="shared" si="2"/>
        <v>20862360</v>
      </c>
      <c r="J20" s="78">
        <f t="shared" si="3"/>
        <v>18544320</v>
      </c>
      <c r="K20" s="95">
        <f t="shared" si="4"/>
        <v>46500</v>
      </c>
      <c r="L20" s="96">
        <f t="shared" si="5"/>
        <v>2712600</v>
      </c>
      <c r="M20" s="85" t="s">
        <v>63</v>
      </c>
    </row>
    <row r="21" spans="1:13" x14ac:dyDescent="0.25">
      <c r="A21" s="85">
        <v>20</v>
      </c>
      <c r="B21" s="93">
        <v>1404</v>
      </c>
      <c r="C21" s="93">
        <v>14</v>
      </c>
      <c r="D21" s="89" t="s">
        <v>12</v>
      </c>
      <c r="E21" s="90">
        <v>944</v>
      </c>
      <c r="F21" s="90">
        <f t="shared" si="0"/>
        <v>1038.4000000000001</v>
      </c>
      <c r="G21" s="85">
        <v>28200</v>
      </c>
      <c r="H21" s="77">
        <f t="shared" si="1"/>
        <v>26620800</v>
      </c>
      <c r="I21" s="78">
        <f t="shared" si="2"/>
        <v>23958720</v>
      </c>
      <c r="J21" s="78">
        <f t="shared" si="3"/>
        <v>21296640</v>
      </c>
      <c r="K21" s="95">
        <f t="shared" si="4"/>
        <v>53000</v>
      </c>
      <c r="L21" s="96">
        <f t="shared" si="5"/>
        <v>3115200.0000000005</v>
      </c>
      <c r="M21" s="85" t="s">
        <v>63</v>
      </c>
    </row>
    <row r="22" spans="1:13" x14ac:dyDescent="0.25">
      <c r="A22" s="87">
        <v>21</v>
      </c>
      <c r="B22" s="93">
        <v>1501</v>
      </c>
      <c r="C22" s="93">
        <v>15</v>
      </c>
      <c r="D22" s="90" t="s">
        <v>31</v>
      </c>
      <c r="E22" s="90">
        <v>1257</v>
      </c>
      <c r="F22" s="90">
        <f t="shared" si="0"/>
        <v>1382.7</v>
      </c>
      <c r="G22" s="85">
        <v>28280</v>
      </c>
      <c r="H22" s="77">
        <f t="shared" si="1"/>
        <v>35547960</v>
      </c>
      <c r="I22" s="78">
        <f t="shared" si="2"/>
        <v>31993164</v>
      </c>
      <c r="J22" s="78">
        <f t="shared" si="3"/>
        <v>28438368</v>
      </c>
      <c r="K22" s="95">
        <f t="shared" si="4"/>
        <v>71000</v>
      </c>
      <c r="L22" s="96">
        <f t="shared" si="5"/>
        <v>4148100</v>
      </c>
      <c r="M22" s="85" t="s">
        <v>63</v>
      </c>
    </row>
    <row r="23" spans="1:13" x14ac:dyDescent="0.25">
      <c r="A23" s="85">
        <v>22</v>
      </c>
      <c r="B23" s="93">
        <v>1502</v>
      </c>
      <c r="C23" s="93">
        <v>15</v>
      </c>
      <c r="D23" s="89" t="s">
        <v>12</v>
      </c>
      <c r="E23" s="90">
        <v>905</v>
      </c>
      <c r="F23" s="90">
        <f t="shared" si="0"/>
        <v>995.50000000000011</v>
      </c>
      <c r="G23" s="85">
        <v>28280</v>
      </c>
      <c r="H23" s="77">
        <f t="shared" si="1"/>
        <v>25593400</v>
      </c>
      <c r="I23" s="78">
        <f t="shared" si="2"/>
        <v>23034060</v>
      </c>
      <c r="J23" s="78">
        <f t="shared" si="3"/>
        <v>20474720</v>
      </c>
      <c r="K23" s="95">
        <f t="shared" si="4"/>
        <v>51000</v>
      </c>
      <c r="L23" s="96">
        <f t="shared" si="5"/>
        <v>2986500.0000000005</v>
      </c>
      <c r="M23" s="85" t="s">
        <v>63</v>
      </c>
    </row>
    <row r="24" spans="1:13" x14ac:dyDescent="0.25">
      <c r="A24" s="87">
        <v>23</v>
      </c>
      <c r="B24" s="93">
        <v>1504</v>
      </c>
      <c r="C24" s="93">
        <v>15</v>
      </c>
      <c r="D24" s="89" t="s">
        <v>12</v>
      </c>
      <c r="E24" s="90">
        <v>947</v>
      </c>
      <c r="F24" s="90">
        <f t="shared" si="0"/>
        <v>1041.7</v>
      </c>
      <c r="G24" s="85">
        <v>28280</v>
      </c>
      <c r="H24" s="77">
        <f t="shared" si="1"/>
        <v>26781160</v>
      </c>
      <c r="I24" s="78">
        <f t="shared" si="2"/>
        <v>24103044</v>
      </c>
      <c r="J24" s="78">
        <f t="shared" si="3"/>
        <v>21424928</v>
      </c>
      <c r="K24" s="95">
        <f t="shared" si="4"/>
        <v>53500</v>
      </c>
      <c r="L24" s="96">
        <f t="shared" si="5"/>
        <v>3125100</v>
      </c>
      <c r="M24" s="85" t="s">
        <v>63</v>
      </c>
    </row>
    <row r="25" spans="1:13" x14ac:dyDescent="0.25">
      <c r="A25" s="85">
        <v>24</v>
      </c>
      <c r="B25" s="93">
        <v>1601</v>
      </c>
      <c r="C25" s="93">
        <v>16</v>
      </c>
      <c r="D25" s="90" t="s">
        <v>31</v>
      </c>
      <c r="E25" s="90">
        <v>1257</v>
      </c>
      <c r="F25" s="90">
        <f t="shared" si="0"/>
        <v>1382.7</v>
      </c>
      <c r="G25" s="85">
        <v>28360</v>
      </c>
      <c r="H25" s="77">
        <f t="shared" si="1"/>
        <v>35648520</v>
      </c>
      <c r="I25" s="78">
        <f t="shared" si="2"/>
        <v>32083668</v>
      </c>
      <c r="J25" s="78">
        <f t="shared" si="3"/>
        <v>28518816</v>
      </c>
      <c r="K25" s="95">
        <f t="shared" si="4"/>
        <v>71500</v>
      </c>
      <c r="L25" s="96">
        <f t="shared" si="5"/>
        <v>4148100</v>
      </c>
      <c r="M25" s="85" t="s">
        <v>63</v>
      </c>
    </row>
    <row r="26" spans="1:13" x14ac:dyDescent="0.25">
      <c r="A26" s="87">
        <v>25</v>
      </c>
      <c r="B26" s="93">
        <v>1602</v>
      </c>
      <c r="C26" s="93">
        <v>16</v>
      </c>
      <c r="D26" s="89" t="s">
        <v>12</v>
      </c>
      <c r="E26" s="90">
        <v>905</v>
      </c>
      <c r="F26" s="90">
        <f t="shared" si="0"/>
        <v>995.50000000000011</v>
      </c>
      <c r="G26" s="85">
        <v>28360</v>
      </c>
      <c r="H26" s="77">
        <f t="shared" si="1"/>
        <v>25665800</v>
      </c>
      <c r="I26" s="78">
        <f t="shared" si="2"/>
        <v>23099220</v>
      </c>
      <c r="J26" s="78">
        <f t="shared" si="3"/>
        <v>20532640</v>
      </c>
      <c r="K26" s="95">
        <f t="shared" si="4"/>
        <v>51500</v>
      </c>
      <c r="L26" s="96">
        <f t="shared" si="5"/>
        <v>2986500.0000000005</v>
      </c>
      <c r="M26" s="85" t="s">
        <v>63</v>
      </c>
    </row>
    <row r="27" spans="1:13" x14ac:dyDescent="0.25">
      <c r="A27" s="85">
        <v>26</v>
      </c>
      <c r="B27" s="93">
        <v>1604</v>
      </c>
      <c r="C27" s="93">
        <v>16</v>
      </c>
      <c r="D27" s="89" t="s">
        <v>12</v>
      </c>
      <c r="E27" s="90">
        <v>947</v>
      </c>
      <c r="F27" s="90">
        <f t="shared" si="0"/>
        <v>1041.7</v>
      </c>
      <c r="G27" s="85">
        <v>28360</v>
      </c>
      <c r="H27" s="77">
        <f t="shared" si="1"/>
        <v>26856920</v>
      </c>
      <c r="I27" s="78">
        <f t="shared" si="2"/>
        <v>24171228</v>
      </c>
      <c r="J27" s="78">
        <f t="shared" si="3"/>
        <v>21485536</v>
      </c>
      <c r="K27" s="95">
        <f t="shared" si="4"/>
        <v>53500</v>
      </c>
      <c r="L27" s="96">
        <f t="shared" si="5"/>
        <v>3125100</v>
      </c>
      <c r="M27" s="85" t="s">
        <v>63</v>
      </c>
    </row>
    <row r="28" spans="1:13" x14ac:dyDescent="0.25">
      <c r="A28" s="87">
        <v>27</v>
      </c>
      <c r="B28" s="93">
        <v>1704</v>
      </c>
      <c r="C28" s="93">
        <v>17</v>
      </c>
      <c r="D28" s="89" t="s">
        <v>12</v>
      </c>
      <c r="E28" s="90">
        <v>947</v>
      </c>
      <c r="F28" s="90">
        <f t="shared" si="0"/>
        <v>1041.7</v>
      </c>
      <c r="G28" s="85">
        <v>28440</v>
      </c>
      <c r="H28" s="77">
        <f t="shared" si="1"/>
        <v>26932680</v>
      </c>
      <c r="I28" s="78">
        <f t="shared" si="2"/>
        <v>24239412</v>
      </c>
      <c r="J28" s="78">
        <f t="shared" si="3"/>
        <v>21546144</v>
      </c>
      <c r="K28" s="95">
        <f t="shared" si="4"/>
        <v>54000</v>
      </c>
      <c r="L28" s="96">
        <f t="shared" si="5"/>
        <v>3125100</v>
      </c>
      <c r="M28" s="85" t="s">
        <v>63</v>
      </c>
    </row>
    <row r="29" spans="1:13" x14ac:dyDescent="0.25">
      <c r="A29" s="85">
        <v>28</v>
      </c>
      <c r="B29" s="93">
        <v>1802</v>
      </c>
      <c r="C29" s="93">
        <v>18</v>
      </c>
      <c r="D29" s="89" t="s">
        <v>12</v>
      </c>
      <c r="E29" s="90">
        <v>905</v>
      </c>
      <c r="F29" s="90">
        <f t="shared" si="0"/>
        <v>995.50000000000011</v>
      </c>
      <c r="G29" s="85">
        <v>28520</v>
      </c>
      <c r="H29" s="77">
        <f t="shared" si="1"/>
        <v>25810600</v>
      </c>
      <c r="I29" s="78">
        <f t="shared" si="2"/>
        <v>23229540</v>
      </c>
      <c r="J29" s="78">
        <f t="shared" si="3"/>
        <v>20648480</v>
      </c>
      <c r="K29" s="95">
        <f t="shared" si="4"/>
        <v>51500</v>
      </c>
      <c r="L29" s="96">
        <f t="shared" si="5"/>
        <v>2986500.0000000005</v>
      </c>
      <c r="M29" s="85" t="s">
        <v>63</v>
      </c>
    </row>
    <row r="30" spans="1:13" x14ac:dyDescent="0.25">
      <c r="A30" s="87">
        <v>29</v>
      </c>
      <c r="B30" s="93">
        <v>1901</v>
      </c>
      <c r="C30" s="93">
        <v>19</v>
      </c>
      <c r="D30" s="90" t="s">
        <v>31</v>
      </c>
      <c r="E30" s="90">
        <v>1257</v>
      </c>
      <c r="F30" s="90">
        <f t="shared" si="0"/>
        <v>1382.7</v>
      </c>
      <c r="G30" s="85">
        <v>28600</v>
      </c>
      <c r="H30" s="77">
        <f t="shared" si="1"/>
        <v>35950200</v>
      </c>
      <c r="I30" s="78">
        <f t="shared" si="2"/>
        <v>32355180</v>
      </c>
      <c r="J30" s="78">
        <f t="shared" si="3"/>
        <v>28760160</v>
      </c>
      <c r="K30" s="95">
        <f t="shared" si="4"/>
        <v>72000</v>
      </c>
      <c r="L30" s="96">
        <f t="shared" si="5"/>
        <v>4148100</v>
      </c>
      <c r="M30" s="85" t="s">
        <v>63</v>
      </c>
    </row>
    <row r="31" spans="1:13" x14ac:dyDescent="0.25">
      <c r="A31" s="85">
        <v>30</v>
      </c>
      <c r="B31" s="93">
        <v>1902</v>
      </c>
      <c r="C31" s="93">
        <v>19</v>
      </c>
      <c r="D31" s="89" t="s">
        <v>12</v>
      </c>
      <c r="E31" s="90">
        <v>905</v>
      </c>
      <c r="F31" s="90">
        <f t="shared" si="0"/>
        <v>995.50000000000011</v>
      </c>
      <c r="G31" s="85">
        <v>28600</v>
      </c>
      <c r="H31" s="77">
        <f t="shared" si="1"/>
        <v>25883000</v>
      </c>
      <c r="I31" s="78">
        <f t="shared" si="2"/>
        <v>23294700</v>
      </c>
      <c r="J31" s="78">
        <f t="shared" si="3"/>
        <v>20706400</v>
      </c>
      <c r="K31" s="95">
        <f t="shared" si="4"/>
        <v>52000</v>
      </c>
      <c r="L31" s="96">
        <f t="shared" si="5"/>
        <v>2986500.0000000005</v>
      </c>
      <c r="M31" s="85" t="s">
        <v>63</v>
      </c>
    </row>
    <row r="32" spans="1:13" x14ac:dyDescent="0.25">
      <c r="A32" s="87">
        <v>31</v>
      </c>
      <c r="B32" s="93">
        <v>1903</v>
      </c>
      <c r="C32" s="93">
        <v>19</v>
      </c>
      <c r="D32" s="89" t="s">
        <v>30</v>
      </c>
      <c r="E32" s="90">
        <v>825</v>
      </c>
      <c r="F32" s="90">
        <f t="shared" si="0"/>
        <v>907.50000000000011</v>
      </c>
      <c r="G32" s="85">
        <v>28600</v>
      </c>
      <c r="H32" s="77">
        <f t="shared" si="1"/>
        <v>23595000</v>
      </c>
      <c r="I32" s="78">
        <f t="shared" si="2"/>
        <v>21235500</v>
      </c>
      <c r="J32" s="78">
        <f t="shared" si="3"/>
        <v>18876000</v>
      </c>
      <c r="K32" s="95">
        <f t="shared" si="4"/>
        <v>47000</v>
      </c>
      <c r="L32" s="96">
        <f t="shared" si="5"/>
        <v>2722500.0000000005</v>
      </c>
      <c r="M32" s="85" t="s">
        <v>63</v>
      </c>
    </row>
    <row r="33" spans="1:13" x14ac:dyDescent="0.25">
      <c r="A33" s="85">
        <v>32</v>
      </c>
      <c r="B33" s="93">
        <v>2001</v>
      </c>
      <c r="C33" s="93">
        <v>20</v>
      </c>
      <c r="D33" s="90" t="s">
        <v>31</v>
      </c>
      <c r="E33" s="90">
        <v>1265</v>
      </c>
      <c r="F33" s="90">
        <f t="shared" si="0"/>
        <v>1391.5</v>
      </c>
      <c r="G33" s="85">
        <v>28680</v>
      </c>
      <c r="H33" s="77">
        <f t="shared" si="1"/>
        <v>36280200</v>
      </c>
      <c r="I33" s="78">
        <f t="shared" si="2"/>
        <v>32652180</v>
      </c>
      <c r="J33" s="78">
        <f t="shared" si="3"/>
        <v>29024160</v>
      </c>
      <c r="K33" s="95">
        <f t="shared" si="4"/>
        <v>72500</v>
      </c>
      <c r="L33" s="96">
        <f t="shared" si="5"/>
        <v>4174500</v>
      </c>
      <c r="M33" s="85" t="s">
        <v>63</v>
      </c>
    </row>
    <row r="34" spans="1:13" x14ac:dyDescent="0.25">
      <c r="A34" s="87">
        <v>33</v>
      </c>
      <c r="B34" s="93">
        <v>2002</v>
      </c>
      <c r="C34" s="93">
        <v>20</v>
      </c>
      <c r="D34" s="89" t="s">
        <v>12</v>
      </c>
      <c r="E34" s="90">
        <v>910</v>
      </c>
      <c r="F34" s="90">
        <f t="shared" si="0"/>
        <v>1001.0000000000001</v>
      </c>
      <c r="G34" s="85">
        <v>28680</v>
      </c>
      <c r="H34" s="77">
        <f t="shared" si="1"/>
        <v>26098800</v>
      </c>
      <c r="I34" s="78">
        <f t="shared" si="2"/>
        <v>23488920</v>
      </c>
      <c r="J34" s="78">
        <f t="shared" si="3"/>
        <v>20879040</v>
      </c>
      <c r="K34" s="95">
        <f t="shared" si="4"/>
        <v>52000</v>
      </c>
      <c r="L34" s="96">
        <f t="shared" si="5"/>
        <v>3003000.0000000005</v>
      </c>
      <c r="M34" s="85" t="s">
        <v>63</v>
      </c>
    </row>
    <row r="35" spans="1:13" x14ac:dyDescent="0.25">
      <c r="A35" s="85">
        <v>34</v>
      </c>
      <c r="B35" s="93">
        <v>2003</v>
      </c>
      <c r="C35" s="93">
        <v>20</v>
      </c>
      <c r="D35" s="89" t="s">
        <v>30</v>
      </c>
      <c r="E35" s="90">
        <v>828</v>
      </c>
      <c r="F35" s="90">
        <f t="shared" si="0"/>
        <v>910.80000000000007</v>
      </c>
      <c r="G35" s="85">
        <v>28680</v>
      </c>
      <c r="H35" s="77">
        <f t="shared" si="1"/>
        <v>23747040</v>
      </c>
      <c r="I35" s="78">
        <f t="shared" si="2"/>
        <v>21372336</v>
      </c>
      <c r="J35" s="78">
        <f t="shared" si="3"/>
        <v>18997632</v>
      </c>
      <c r="K35" s="95">
        <f t="shared" si="4"/>
        <v>47500</v>
      </c>
      <c r="L35" s="96">
        <f t="shared" si="5"/>
        <v>2732400</v>
      </c>
      <c r="M35" s="85" t="s">
        <v>63</v>
      </c>
    </row>
    <row r="36" spans="1:13" x14ac:dyDescent="0.25">
      <c r="A36" s="87">
        <v>35</v>
      </c>
      <c r="B36" s="93">
        <v>2004</v>
      </c>
      <c r="C36" s="93">
        <v>20</v>
      </c>
      <c r="D36" s="89" t="s">
        <v>12</v>
      </c>
      <c r="E36" s="90">
        <v>951</v>
      </c>
      <c r="F36" s="90">
        <f t="shared" si="0"/>
        <v>1046.1000000000001</v>
      </c>
      <c r="G36" s="85">
        <v>28680</v>
      </c>
      <c r="H36" s="77">
        <f t="shared" si="1"/>
        <v>27274680</v>
      </c>
      <c r="I36" s="78">
        <f t="shared" si="2"/>
        <v>24547212</v>
      </c>
      <c r="J36" s="78">
        <f t="shared" si="3"/>
        <v>21819744</v>
      </c>
      <c r="K36" s="95">
        <f t="shared" si="4"/>
        <v>54500</v>
      </c>
      <c r="L36" s="96">
        <f t="shared" si="5"/>
        <v>3138300.0000000005</v>
      </c>
      <c r="M36" s="85" t="s">
        <v>63</v>
      </c>
    </row>
    <row r="37" spans="1:13" x14ac:dyDescent="0.25">
      <c r="A37" s="85">
        <v>36</v>
      </c>
      <c r="B37" s="93">
        <v>2101</v>
      </c>
      <c r="C37" s="93">
        <v>21</v>
      </c>
      <c r="D37" s="90" t="s">
        <v>31</v>
      </c>
      <c r="E37" s="90">
        <v>1265</v>
      </c>
      <c r="F37" s="90">
        <f t="shared" si="0"/>
        <v>1391.5</v>
      </c>
      <c r="G37" s="85">
        <v>28760</v>
      </c>
      <c r="H37" s="77">
        <f t="shared" si="1"/>
        <v>36381400</v>
      </c>
      <c r="I37" s="78">
        <f t="shared" si="2"/>
        <v>32743260</v>
      </c>
      <c r="J37" s="78">
        <f t="shared" si="3"/>
        <v>29105120</v>
      </c>
      <c r="K37" s="95">
        <f t="shared" si="4"/>
        <v>73000</v>
      </c>
      <c r="L37" s="96">
        <f t="shared" si="5"/>
        <v>4174500</v>
      </c>
      <c r="M37" s="85" t="s">
        <v>63</v>
      </c>
    </row>
    <row r="38" spans="1:13" x14ac:dyDescent="0.25">
      <c r="A38" s="87">
        <v>37</v>
      </c>
      <c r="B38" s="93">
        <v>2102</v>
      </c>
      <c r="C38" s="93">
        <v>21</v>
      </c>
      <c r="D38" s="89" t="s">
        <v>12</v>
      </c>
      <c r="E38" s="90">
        <v>910</v>
      </c>
      <c r="F38" s="90">
        <f t="shared" si="0"/>
        <v>1001.0000000000001</v>
      </c>
      <c r="G38" s="85">
        <v>28760</v>
      </c>
      <c r="H38" s="77">
        <f t="shared" si="1"/>
        <v>26171600</v>
      </c>
      <c r="I38" s="78">
        <f t="shared" si="2"/>
        <v>23554440</v>
      </c>
      <c r="J38" s="78">
        <f t="shared" si="3"/>
        <v>20937280</v>
      </c>
      <c r="K38" s="95">
        <f t="shared" si="4"/>
        <v>52500</v>
      </c>
      <c r="L38" s="96">
        <f t="shared" si="5"/>
        <v>3003000.0000000005</v>
      </c>
      <c r="M38" s="85" t="s">
        <v>63</v>
      </c>
    </row>
    <row r="39" spans="1:13" x14ac:dyDescent="0.25">
      <c r="A39" s="85">
        <v>38</v>
      </c>
      <c r="B39" s="93">
        <v>2103</v>
      </c>
      <c r="C39" s="93">
        <v>21</v>
      </c>
      <c r="D39" s="89" t="s">
        <v>30</v>
      </c>
      <c r="E39" s="90">
        <v>828</v>
      </c>
      <c r="F39" s="90">
        <f t="shared" si="0"/>
        <v>910.80000000000007</v>
      </c>
      <c r="G39" s="85">
        <v>28760</v>
      </c>
      <c r="H39" s="77">
        <f t="shared" si="1"/>
        <v>23813280</v>
      </c>
      <c r="I39" s="78">
        <f t="shared" si="2"/>
        <v>21431952</v>
      </c>
      <c r="J39" s="78">
        <f t="shared" si="3"/>
        <v>19050624</v>
      </c>
      <c r="K39" s="95">
        <f t="shared" si="4"/>
        <v>47500</v>
      </c>
      <c r="L39" s="96">
        <f t="shared" si="5"/>
        <v>2732400</v>
      </c>
      <c r="M39" s="85" t="s">
        <v>63</v>
      </c>
    </row>
    <row r="40" spans="1:13" x14ac:dyDescent="0.25">
      <c r="A40" s="87">
        <v>39</v>
      </c>
      <c r="B40" s="93">
        <v>2104</v>
      </c>
      <c r="C40" s="93">
        <v>21</v>
      </c>
      <c r="D40" s="89" t="s">
        <v>12</v>
      </c>
      <c r="E40" s="90">
        <v>951</v>
      </c>
      <c r="F40" s="90">
        <f t="shared" si="0"/>
        <v>1046.1000000000001</v>
      </c>
      <c r="G40" s="85">
        <v>28760</v>
      </c>
      <c r="H40" s="77">
        <f t="shared" si="1"/>
        <v>27350760</v>
      </c>
      <c r="I40" s="78">
        <f t="shared" si="2"/>
        <v>24615684</v>
      </c>
      <c r="J40" s="78">
        <f t="shared" si="3"/>
        <v>21880608</v>
      </c>
      <c r="K40" s="95">
        <f t="shared" si="4"/>
        <v>54500</v>
      </c>
      <c r="L40" s="96">
        <f t="shared" si="5"/>
        <v>3138300.0000000005</v>
      </c>
      <c r="M40" s="85" t="s">
        <v>63</v>
      </c>
    </row>
    <row r="41" spans="1:13" x14ac:dyDescent="0.25">
      <c r="A41" s="85">
        <v>40</v>
      </c>
      <c r="B41" s="93">
        <v>2201</v>
      </c>
      <c r="C41" s="93">
        <v>22</v>
      </c>
      <c r="D41" s="90" t="s">
        <v>31</v>
      </c>
      <c r="E41" s="90">
        <v>1265</v>
      </c>
      <c r="F41" s="90">
        <f t="shared" si="0"/>
        <v>1391.5</v>
      </c>
      <c r="G41" s="85">
        <v>28840</v>
      </c>
      <c r="H41" s="77">
        <f t="shared" si="1"/>
        <v>36482600</v>
      </c>
      <c r="I41" s="78">
        <f t="shared" si="2"/>
        <v>32834340</v>
      </c>
      <c r="J41" s="78">
        <f t="shared" si="3"/>
        <v>29186080</v>
      </c>
      <c r="K41" s="95">
        <f t="shared" si="4"/>
        <v>73000</v>
      </c>
      <c r="L41" s="96">
        <f t="shared" si="5"/>
        <v>4174500</v>
      </c>
      <c r="M41" s="85" t="s">
        <v>63</v>
      </c>
    </row>
    <row r="42" spans="1:13" x14ac:dyDescent="0.25">
      <c r="A42" s="87">
        <v>41</v>
      </c>
      <c r="B42" s="93">
        <v>2202</v>
      </c>
      <c r="C42" s="93">
        <v>22</v>
      </c>
      <c r="D42" s="89" t="s">
        <v>12</v>
      </c>
      <c r="E42" s="90">
        <v>910</v>
      </c>
      <c r="F42" s="90">
        <f t="shared" si="0"/>
        <v>1001.0000000000001</v>
      </c>
      <c r="G42" s="85">
        <v>28840</v>
      </c>
      <c r="H42" s="77">
        <f t="shared" si="1"/>
        <v>26244400</v>
      </c>
      <c r="I42" s="78">
        <f t="shared" si="2"/>
        <v>23619960</v>
      </c>
      <c r="J42" s="78">
        <f t="shared" si="3"/>
        <v>20995520</v>
      </c>
      <c r="K42" s="95">
        <f t="shared" si="4"/>
        <v>52500</v>
      </c>
      <c r="L42" s="96">
        <f t="shared" si="5"/>
        <v>3003000.0000000005</v>
      </c>
      <c r="M42" s="85" t="s">
        <v>63</v>
      </c>
    </row>
    <row r="43" spans="1:13" x14ac:dyDescent="0.25">
      <c r="A43" s="85">
        <v>42</v>
      </c>
      <c r="B43" s="93">
        <v>2203</v>
      </c>
      <c r="C43" s="93">
        <v>22</v>
      </c>
      <c r="D43" s="89" t="s">
        <v>30</v>
      </c>
      <c r="E43" s="90">
        <v>828</v>
      </c>
      <c r="F43" s="90">
        <f t="shared" si="0"/>
        <v>910.80000000000007</v>
      </c>
      <c r="G43" s="85">
        <v>28840</v>
      </c>
      <c r="H43" s="77">
        <f t="shared" si="1"/>
        <v>23879520</v>
      </c>
      <c r="I43" s="78">
        <f t="shared" si="2"/>
        <v>21491568</v>
      </c>
      <c r="J43" s="78">
        <f t="shared" si="3"/>
        <v>19103616</v>
      </c>
      <c r="K43" s="95">
        <f t="shared" si="4"/>
        <v>48000</v>
      </c>
      <c r="L43" s="96">
        <f t="shared" si="5"/>
        <v>2732400</v>
      </c>
      <c r="M43" s="85" t="s">
        <v>63</v>
      </c>
    </row>
    <row r="44" spans="1:13" x14ac:dyDescent="0.25">
      <c r="A44" s="87">
        <v>43</v>
      </c>
      <c r="B44" s="93">
        <v>2204</v>
      </c>
      <c r="C44" s="93">
        <v>22</v>
      </c>
      <c r="D44" s="89" t="s">
        <v>12</v>
      </c>
      <c r="E44" s="90">
        <v>951</v>
      </c>
      <c r="F44" s="90">
        <f t="shared" si="0"/>
        <v>1046.1000000000001</v>
      </c>
      <c r="G44" s="85">
        <v>28840</v>
      </c>
      <c r="H44" s="77">
        <f t="shared" si="1"/>
        <v>27426840</v>
      </c>
      <c r="I44" s="78">
        <f t="shared" si="2"/>
        <v>24684156</v>
      </c>
      <c r="J44" s="78">
        <f t="shared" si="3"/>
        <v>21941472</v>
      </c>
      <c r="K44" s="95">
        <f t="shared" si="4"/>
        <v>55000</v>
      </c>
      <c r="L44" s="96">
        <f t="shared" si="5"/>
        <v>3138300.0000000005</v>
      </c>
      <c r="M44" s="85" t="s">
        <v>63</v>
      </c>
    </row>
    <row r="45" spans="1:13" x14ac:dyDescent="0.25">
      <c r="A45" s="85">
        <v>44</v>
      </c>
      <c r="B45" s="93">
        <v>2301</v>
      </c>
      <c r="C45" s="93">
        <v>23</v>
      </c>
      <c r="D45" s="90" t="s">
        <v>31</v>
      </c>
      <c r="E45" s="90">
        <v>1265</v>
      </c>
      <c r="F45" s="90">
        <f t="shared" si="0"/>
        <v>1391.5</v>
      </c>
      <c r="G45" s="85">
        <v>28920</v>
      </c>
      <c r="H45" s="77">
        <f t="shared" si="1"/>
        <v>36583800</v>
      </c>
      <c r="I45" s="78">
        <f t="shared" si="2"/>
        <v>32925420</v>
      </c>
      <c r="J45" s="78">
        <f t="shared" si="3"/>
        <v>29267040</v>
      </c>
      <c r="K45" s="95">
        <f t="shared" si="4"/>
        <v>73000</v>
      </c>
      <c r="L45" s="96">
        <f t="shared" si="5"/>
        <v>4174500</v>
      </c>
      <c r="M45" s="85" t="s">
        <v>63</v>
      </c>
    </row>
    <row r="46" spans="1:13" x14ac:dyDescent="0.25">
      <c r="A46" s="87">
        <v>45</v>
      </c>
      <c r="B46" s="93">
        <v>2302</v>
      </c>
      <c r="C46" s="93">
        <v>23</v>
      </c>
      <c r="D46" s="89" t="s">
        <v>12</v>
      </c>
      <c r="E46" s="90">
        <v>910</v>
      </c>
      <c r="F46" s="90">
        <f t="shared" si="0"/>
        <v>1001.0000000000001</v>
      </c>
      <c r="G46" s="85">
        <v>28920</v>
      </c>
      <c r="H46" s="77">
        <f t="shared" si="1"/>
        <v>26317200</v>
      </c>
      <c r="I46" s="78">
        <f t="shared" si="2"/>
        <v>23685480</v>
      </c>
      <c r="J46" s="78">
        <f t="shared" si="3"/>
        <v>21053760</v>
      </c>
      <c r="K46" s="95">
        <f t="shared" si="4"/>
        <v>52500</v>
      </c>
      <c r="L46" s="96">
        <f t="shared" si="5"/>
        <v>3003000.0000000005</v>
      </c>
      <c r="M46" s="85" t="s">
        <v>63</v>
      </c>
    </row>
    <row r="47" spans="1:13" x14ac:dyDescent="0.25">
      <c r="A47" s="85">
        <v>46</v>
      </c>
      <c r="B47" s="93">
        <v>2303</v>
      </c>
      <c r="C47" s="93">
        <v>23</v>
      </c>
      <c r="D47" s="89" t="s">
        <v>30</v>
      </c>
      <c r="E47" s="90">
        <v>828</v>
      </c>
      <c r="F47" s="90">
        <f t="shared" si="0"/>
        <v>910.80000000000007</v>
      </c>
      <c r="G47" s="85">
        <v>28920</v>
      </c>
      <c r="H47" s="77">
        <f t="shared" si="1"/>
        <v>23945760</v>
      </c>
      <c r="I47" s="78">
        <f t="shared" si="2"/>
        <v>21551184</v>
      </c>
      <c r="J47" s="78">
        <f t="shared" si="3"/>
        <v>19156608</v>
      </c>
      <c r="K47" s="95">
        <f t="shared" si="4"/>
        <v>48000</v>
      </c>
      <c r="L47" s="96">
        <f t="shared" si="5"/>
        <v>2732400</v>
      </c>
      <c r="M47" s="85" t="s">
        <v>63</v>
      </c>
    </row>
    <row r="48" spans="1:13" x14ac:dyDescent="0.25">
      <c r="A48" s="87">
        <v>47</v>
      </c>
      <c r="B48" s="93">
        <v>2304</v>
      </c>
      <c r="C48" s="93">
        <v>23</v>
      </c>
      <c r="D48" s="89" t="s">
        <v>12</v>
      </c>
      <c r="E48" s="90">
        <v>951</v>
      </c>
      <c r="F48" s="90">
        <f t="shared" si="0"/>
        <v>1046.1000000000001</v>
      </c>
      <c r="G48" s="85">
        <v>28920</v>
      </c>
      <c r="H48" s="77">
        <f t="shared" si="1"/>
        <v>27502920</v>
      </c>
      <c r="I48" s="78">
        <f t="shared" si="2"/>
        <v>24752628</v>
      </c>
      <c r="J48" s="78">
        <f t="shared" si="3"/>
        <v>22002336</v>
      </c>
      <c r="K48" s="95">
        <f t="shared" si="4"/>
        <v>55000</v>
      </c>
      <c r="L48" s="96">
        <f t="shared" si="5"/>
        <v>3138300.0000000005</v>
      </c>
      <c r="M48" s="85" t="s">
        <v>63</v>
      </c>
    </row>
    <row r="49" spans="1:13" x14ac:dyDescent="0.25">
      <c r="A49" s="85">
        <v>48</v>
      </c>
      <c r="B49" s="93">
        <v>2401</v>
      </c>
      <c r="C49" s="93">
        <v>24</v>
      </c>
      <c r="D49" s="90" t="s">
        <v>31</v>
      </c>
      <c r="E49" s="90">
        <v>1265</v>
      </c>
      <c r="F49" s="90">
        <f t="shared" si="0"/>
        <v>1391.5</v>
      </c>
      <c r="G49" s="85">
        <v>29000</v>
      </c>
      <c r="H49" s="77">
        <f t="shared" si="1"/>
        <v>36685000</v>
      </c>
      <c r="I49" s="78">
        <f t="shared" si="2"/>
        <v>33016500</v>
      </c>
      <c r="J49" s="78">
        <f t="shared" si="3"/>
        <v>29348000</v>
      </c>
      <c r="K49" s="95">
        <f t="shared" si="4"/>
        <v>73500</v>
      </c>
      <c r="L49" s="96">
        <f t="shared" si="5"/>
        <v>4174500</v>
      </c>
      <c r="M49" s="85" t="s">
        <v>63</v>
      </c>
    </row>
    <row r="50" spans="1:13" x14ac:dyDescent="0.25">
      <c r="A50" s="87">
        <v>49</v>
      </c>
      <c r="B50" s="93">
        <v>2402</v>
      </c>
      <c r="C50" s="93">
        <v>24</v>
      </c>
      <c r="D50" s="89" t="s">
        <v>12</v>
      </c>
      <c r="E50" s="90">
        <v>910</v>
      </c>
      <c r="F50" s="90">
        <f t="shared" si="0"/>
        <v>1001.0000000000001</v>
      </c>
      <c r="G50" s="85">
        <v>29000</v>
      </c>
      <c r="H50" s="77">
        <f t="shared" si="1"/>
        <v>26390000</v>
      </c>
      <c r="I50" s="78">
        <f t="shared" si="2"/>
        <v>23751000</v>
      </c>
      <c r="J50" s="78">
        <f t="shared" si="3"/>
        <v>21112000</v>
      </c>
      <c r="K50" s="95">
        <f t="shared" si="4"/>
        <v>53000</v>
      </c>
      <c r="L50" s="96">
        <f t="shared" si="5"/>
        <v>3003000.0000000005</v>
      </c>
      <c r="M50" s="85" t="s">
        <v>63</v>
      </c>
    </row>
    <row r="51" spans="1:13" x14ac:dyDescent="0.25">
      <c r="A51" s="85">
        <v>50</v>
      </c>
      <c r="B51" s="93">
        <v>2403</v>
      </c>
      <c r="C51" s="93">
        <v>24</v>
      </c>
      <c r="D51" s="89" t="s">
        <v>30</v>
      </c>
      <c r="E51" s="90">
        <v>828</v>
      </c>
      <c r="F51" s="90">
        <f t="shared" si="0"/>
        <v>910.80000000000007</v>
      </c>
      <c r="G51" s="85">
        <v>29000</v>
      </c>
      <c r="H51" s="77">
        <f t="shared" si="1"/>
        <v>24012000</v>
      </c>
      <c r="I51" s="78">
        <f t="shared" si="2"/>
        <v>21610800</v>
      </c>
      <c r="J51" s="78">
        <f t="shared" si="3"/>
        <v>19209600</v>
      </c>
      <c r="K51" s="95">
        <f t="shared" si="4"/>
        <v>48000</v>
      </c>
      <c r="L51" s="96">
        <f t="shared" si="5"/>
        <v>2732400</v>
      </c>
      <c r="M51" s="85" t="s">
        <v>63</v>
      </c>
    </row>
    <row r="52" spans="1:13" x14ac:dyDescent="0.25">
      <c r="A52" s="87">
        <v>51</v>
      </c>
      <c r="B52" s="93">
        <v>2404</v>
      </c>
      <c r="C52" s="93">
        <v>24</v>
      </c>
      <c r="D52" s="89" t="s">
        <v>12</v>
      </c>
      <c r="E52" s="90">
        <v>951</v>
      </c>
      <c r="F52" s="90">
        <f t="shared" si="0"/>
        <v>1046.1000000000001</v>
      </c>
      <c r="G52" s="85">
        <v>29000</v>
      </c>
      <c r="H52" s="77">
        <f t="shared" si="1"/>
        <v>27579000</v>
      </c>
      <c r="I52" s="78">
        <f t="shared" si="2"/>
        <v>24821100</v>
      </c>
      <c r="J52" s="78">
        <f t="shared" si="3"/>
        <v>22063200</v>
      </c>
      <c r="K52" s="95">
        <f t="shared" si="4"/>
        <v>55000</v>
      </c>
      <c r="L52" s="96">
        <f t="shared" si="5"/>
        <v>3138300.0000000005</v>
      </c>
      <c r="M52" s="85" t="s">
        <v>63</v>
      </c>
    </row>
    <row r="53" spans="1:13" x14ac:dyDescent="0.25">
      <c r="A53" s="85">
        <v>52</v>
      </c>
      <c r="B53" s="93">
        <v>2501</v>
      </c>
      <c r="C53" s="93">
        <v>25</v>
      </c>
      <c r="D53" s="90" t="s">
        <v>31</v>
      </c>
      <c r="E53" s="90">
        <v>1265</v>
      </c>
      <c r="F53" s="90">
        <f t="shared" si="0"/>
        <v>1391.5</v>
      </c>
      <c r="G53" s="85">
        <v>29080</v>
      </c>
      <c r="H53" s="77">
        <f t="shared" si="1"/>
        <v>36786200</v>
      </c>
      <c r="I53" s="78">
        <f t="shared" si="2"/>
        <v>33107580</v>
      </c>
      <c r="J53" s="78">
        <f t="shared" si="3"/>
        <v>29428960</v>
      </c>
      <c r="K53" s="95">
        <f t="shared" si="4"/>
        <v>73500</v>
      </c>
      <c r="L53" s="96">
        <f t="shared" si="5"/>
        <v>4174500</v>
      </c>
      <c r="M53" s="85" t="s">
        <v>63</v>
      </c>
    </row>
    <row r="54" spans="1:13" x14ac:dyDescent="0.25">
      <c r="A54" s="87">
        <v>53</v>
      </c>
      <c r="B54" s="93">
        <v>2502</v>
      </c>
      <c r="C54" s="93">
        <v>25</v>
      </c>
      <c r="D54" s="89" t="s">
        <v>12</v>
      </c>
      <c r="E54" s="90">
        <v>910</v>
      </c>
      <c r="F54" s="90">
        <f t="shared" si="0"/>
        <v>1001.0000000000001</v>
      </c>
      <c r="G54" s="85">
        <v>29080</v>
      </c>
      <c r="H54" s="77">
        <f t="shared" si="1"/>
        <v>26462800</v>
      </c>
      <c r="I54" s="78">
        <f t="shared" si="2"/>
        <v>23816520</v>
      </c>
      <c r="J54" s="78">
        <f t="shared" si="3"/>
        <v>21170240</v>
      </c>
      <c r="K54" s="95">
        <f t="shared" si="4"/>
        <v>53000</v>
      </c>
      <c r="L54" s="96">
        <f t="shared" si="5"/>
        <v>3003000.0000000005</v>
      </c>
      <c r="M54" s="85" t="s">
        <v>63</v>
      </c>
    </row>
    <row r="55" spans="1:13" x14ac:dyDescent="0.25">
      <c r="A55" s="85">
        <v>54</v>
      </c>
      <c r="B55" s="93">
        <v>2503</v>
      </c>
      <c r="C55" s="93">
        <v>25</v>
      </c>
      <c r="D55" s="89" t="s">
        <v>30</v>
      </c>
      <c r="E55" s="90">
        <v>828</v>
      </c>
      <c r="F55" s="90">
        <f t="shared" si="0"/>
        <v>910.80000000000007</v>
      </c>
      <c r="G55" s="85">
        <v>29080</v>
      </c>
      <c r="H55" s="77">
        <f t="shared" si="1"/>
        <v>24078240</v>
      </c>
      <c r="I55" s="78">
        <f t="shared" si="2"/>
        <v>21670416</v>
      </c>
      <c r="J55" s="78">
        <f t="shared" si="3"/>
        <v>19262592</v>
      </c>
      <c r="K55" s="95">
        <f t="shared" si="4"/>
        <v>48000</v>
      </c>
      <c r="L55" s="96">
        <f t="shared" si="5"/>
        <v>2732400</v>
      </c>
      <c r="M55" s="85" t="s">
        <v>63</v>
      </c>
    </row>
    <row r="56" spans="1:13" x14ac:dyDescent="0.25">
      <c r="A56" s="87">
        <v>55</v>
      </c>
      <c r="B56" s="93">
        <v>2504</v>
      </c>
      <c r="C56" s="93">
        <v>25</v>
      </c>
      <c r="D56" s="89" t="s">
        <v>12</v>
      </c>
      <c r="E56" s="90">
        <v>951</v>
      </c>
      <c r="F56" s="90">
        <f t="shared" si="0"/>
        <v>1046.1000000000001</v>
      </c>
      <c r="G56" s="85">
        <v>29080</v>
      </c>
      <c r="H56" s="77">
        <f t="shared" si="1"/>
        <v>27655080</v>
      </c>
      <c r="I56" s="78">
        <f t="shared" si="2"/>
        <v>24889572</v>
      </c>
      <c r="J56" s="78">
        <f t="shared" si="3"/>
        <v>22124064</v>
      </c>
      <c r="K56" s="95">
        <f t="shared" si="4"/>
        <v>55500</v>
      </c>
      <c r="L56" s="96">
        <f t="shared" si="5"/>
        <v>3138300.0000000005</v>
      </c>
      <c r="M56" s="85" t="s">
        <v>63</v>
      </c>
    </row>
    <row r="57" spans="1:13" x14ac:dyDescent="0.25">
      <c r="A57" s="85">
        <v>56</v>
      </c>
      <c r="B57" s="93">
        <v>2601</v>
      </c>
      <c r="C57" s="93">
        <v>26</v>
      </c>
      <c r="D57" s="90" t="s">
        <v>31</v>
      </c>
      <c r="E57" s="90">
        <v>1265</v>
      </c>
      <c r="F57" s="90">
        <f t="shared" si="0"/>
        <v>1391.5</v>
      </c>
      <c r="G57" s="85">
        <v>29160</v>
      </c>
      <c r="H57" s="77">
        <f t="shared" si="1"/>
        <v>36887400</v>
      </c>
      <c r="I57" s="78">
        <f t="shared" si="2"/>
        <v>33198660</v>
      </c>
      <c r="J57" s="78">
        <f t="shared" si="3"/>
        <v>29509920</v>
      </c>
      <c r="K57" s="95">
        <f t="shared" si="4"/>
        <v>74000</v>
      </c>
      <c r="L57" s="96">
        <f t="shared" si="5"/>
        <v>4174500</v>
      </c>
      <c r="M57" s="85" t="s">
        <v>63</v>
      </c>
    </row>
    <row r="58" spans="1:13" x14ac:dyDescent="0.25">
      <c r="A58" s="87">
        <v>57</v>
      </c>
      <c r="B58" s="93">
        <v>2602</v>
      </c>
      <c r="C58" s="93">
        <v>26</v>
      </c>
      <c r="D58" s="89" t="s">
        <v>12</v>
      </c>
      <c r="E58" s="90">
        <v>910</v>
      </c>
      <c r="F58" s="90">
        <f t="shared" ref="F58:F109" si="6">E58*1.1</f>
        <v>1001.0000000000001</v>
      </c>
      <c r="G58" s="85">
        <v>29160</v>
      </c>
      <c r="H58" s="77">
        <f t="shared" ref="H58:H109" si="7">E58*G58</f>
        <v>26535600</v>
      </c>
      <c r="I58" s="78">
        <f t="shared" ref="I58:I109" si="8">H58*0.9</f>
        <v>23882040</v>
      </c>
      <c r="J58" s="78">
        <f t="shared" ref="J58:J109" si="9">H58*0.8</f>
        <v>21228480</v>
      </c>
      <c r="K58" s="95">
        <f t="shared" ref="K58:K109" si="10">MROUND((J58*0.03/12),500)</f>
        <v>53000</v>
      </c>
      <c r="L58" s="96">
        <f t="shared" ref="L58:L109" si="11">F58*3000</f>
        <v>3003000.0000000005</v>
      </c>
      <c r="M58" s="85" t="s">
        <v>63</v>
      </c>
    </row>
    <row r="59" spans="1:13" x14ac:dyDescent="0.25">
      <c r="A59" s="85">
        <v>58</v>
      </c>
      <c r="B59" s="93">
        <v>2603</v>
      </c>
      <c r="C59" s="93">
        <v>26</v>
      </c>
      <c r="D59" s="89" t="s">
        <v>30</v>
      </c>
      <c r="E59" s="90">
        <v>828</v>
      </c>
      <c r="F59" s="90">
        <f t="shared" si="6"/>
        <v>910.80000000000007</v>
      </c>
      <c r="G59" s="85">
        <v>29160</v>
      </c>
      <c r="H59" s="77">
        <f t="shared" si="7"/>
        <v>24144480</v>
      </c>
      <c r="I59" s="78">
        <f t="shared" si="8"/>
        <v>21730032</v>
      </c>
      <c r="J59" s="78">
        <f t="shared" si="9"/>
        <v>19315584</v>
      </c>
      <c r="K59" s="95">
        <f t="shared" si="10"/>
        <v>48500</v>
      </c>
      <c r="L59" s="96">
        <f t="shared" si="11"/>
        <v>2732400</v>
      </c>
      <c r="M59" s="85" t="s">
        <v>63</v>
      </c>
    </row>
    <row r="60" spans="1:13" x14ac:dyDescent="0.25">
      <c r="A60" s="87">
        <v>59</v>
      </c>
      <c r="B60" s="93">
        <v>2604</v>
      </c>
      <c r="C60" s="93">
        <v>26</v>
      </c>
      <c r="D60" s="89" t="s">
        <v>12</v>
      </c>
      <c r="E60" s="90">
        <v>951</v>
      </c>
      <c r="F60" s="90">
        <f t="shared" si="6"/>
        <v>1046.1000000000001</v>
      </c>
      <c r="G60" s="85">
        <v>29160</v>
      </c>
      <c r="H60" s="77">
        <f t="shared" si="7"/>
        <v>27731160</v>
      </c>
      <c r="I60" s="78">
        <f t="shared" si="8"/>
        <v>24958044</v>
      </c>
      <c r="J60" s="78">
        <f t="shared" si="9"/>
        <v>22184928</v>
      </c>
      <c r="K60" s="95">
        <f t="shared" si="10"/>
        <v>55500</v>
      </c>
      <c r="L60" s="96">
        <f t="shared" si="11"/>
        <v>3138300.0000000005</v>
      </c>
      <c r="M60" s="85" t="s">
        <v>63</v>
      </c>
    </row>
    <row r="61" spans="1:13" x14ac:dyDescent="0.25">
      <c r="A61" s="85">
        <v>60</v>
      </c>
      <c r="B61" s="93">
        <v>2701</v>
      </c>
      <c r="C61" s="93">
        <v>27</v>
      </c>
      <c r="D61" s="90" t="s">
        <v>31</v>
      </c>
      <c r="E61" s="90">
        <v>1265</v>
      </c>
      <c r="F61" s="90">
        <f t="shared" si="6"/>
        <v>1391.5</v>
      </c>
      <c r="G61" s="85">
        <v>29240</v>
      </c>
      <c r="H61" s="77">
        <f t="shared" si="7"/>
        <v>36988600</v>
      </c>
      <c r="I61" s="78">
        <f t="shared" si="8"/>
        <v>33289740</v>
      </c>
      <c r="J61" s="78">
        <f t="shared" si="9"/>
        <v>29590880</v>
      </c>
      <c r="K61" s="95">
        <f t="shared" si="10"/>
        <v>74000</v>
      </c>
      <c r="L61" s="96">
        <f t="shared" si="11"/>
        <v>4174500</v>
      </c>
      <c r="M61" s="85" t="s">
        <v>63</v>
      </c>
    </row>
    <row r="62" spans="1:13" x14ac:dyDescent="0.25">
      <c r="A62" s="87">
        <v>61</v>
      </c>
      <c r="B62" s="93">
        <v>2702</v>
      </c>
      <c r="C62" s="93">
        <v>27</v>
      </c>
      <c r="D62" s="89" t="s">
        <v>12</v>
      </c>
      <c r="E62" s="90">
        <v>910</v>
      </c>
      <c r="F62" s="90">
        <f t="shared" si="6"/>
        <v>1001.0000000000001</v>
      </c>
      <c r="G62" s="85">
        <v>29240</v>
      </c>
      <c r="H62" s="77">
        <f t="shared" si="7"/>
        <v>26608400</v>
      </c>
      <c r="I62" s="78">
        <f t="shared" si="8"/>
        <v>23947560</v>
      </c>
      <c r="J62" s="78">
        <f t="shared" si="9"/>
        <v>21286720</v>
      </c>
      <c r="K62" s="95">
        <f t="shared" si="10"/>
        <v>53000</v>
      </c>
      <c r="L62" s="96">
        <f t="shared" si="11"/>
        <v>3003000.0000000005</v>
      </c>
      <c r="M62" s="85" t="s">
        <v>63</v>
      </c>
    </row>
    <row r="63" spans="1:13" x14ac:dyDescent="0.25">
      <c r="A63" s="85">
        <v>62</v>
      </c>
      <c r="B63" s="93">
        <v>2703</v>
      </c>
      <c r="C63" s="93">
        <v>27</v>
      </c>
      <c r="D63" s="89" t="s">
        <v>30</v>
      </c>
      <c r="E63" s="90">
        <v>828</v>
      </c>
      <c r="F63" s="90">
        <f t="shared" si="6"/>
        <v>910.80000000000007</v>
      </c>
      <c r="G63" s="85">
        <v>29240</v>
      </c>
      <c r="H63" s="77">
        <f t="shared" si="7"/>
        <v>24210720</v>
      </c>
      <c r="I63" s="78">
        <f t="shared" si="8"/>
        <v>21789648</v>
      </c>
      <c r="J63" s="78">
        <f t="shared" si="9"/>
        <v>19368576</v>
      </c>
      <c r="K63" s="95">
        <f t="shared" si="10"/>
        <v>48500</v>
      </c>
      <c r="L63" s="96">
        <f t="shared" si="11"/>
        <v>2732400</v>
      </c>
      <c r="M63" s="85" t="s">
        <v>63</v>
      </c>
    </row>
    <row r="64" spans="1:13" x14ac:dyDescent="0.25">
      <c r="A64" s="87">
        <v>63</v>
      </c>
      <c r="B64" s="93">
        <v>2704</v>
      </c>
      <c r="C64" s="93">
        <v>27</v>
      </c>
      <c r="D64" s="89" t="s">
        <v>12</v>
      </c>
      <c r="E64" s="90">
        <v>951</v>
      </c>
      <c r="F64" s="90">
        <f t="shared" si="6"/>
        <v>1046.1000000000001</v>
      </c>
      <c r="G64" s="85">
        <v>29240</v>
      </c>
      <c r="H64" s="77">
        <f t="shared" si="7"/>
        <v>27807240</v>
      </c>
      <c r="I64" s="78">
        <f t="shared" si="8"/>
        <v>25026516</v>
      </c>
      <c r="J64" s="78">
        <f t="shared" si="9"/>
        <v>22245792</v>
      </c>
      <c r="K64" s="95">
        <f t="shared" si="10"/>
        <v>55500</v>
      </c>
      <c r="L64" s="96">
        <f t="shared" si="11"/>
        <v>3138300.0000000005</v>
      </c>
      <c r="M64" s="85" t="s">
        <v>63</v>
      </c>
    </row>
    <row r="65" spans="1:13" x14ac:dyDescent="0.25">
      <c r="A65" s="85">
        <v>64</v>
      </c>
      <c r="B65" s="93">
        <v>2801</v>
      </c>
      <c r="C65" s="93">
        <v>28</v>
      </c>
      <c r="D65" s="90" t="s">
        <v>31</v>
      </c>
      <c r="E65" s="90">
        <v>1265</v>
      </c>
      <c r="F65" s="90">
        <f t="shared" si="6"/>
        <v>1391.5</v>
      </c>
      <c r="G65" s="85">
        <v>29320</v>
      </c>
      <c r="H65" s="77">
        <f t="shared" si="7"/>
        <v>37089800</v>
      </c>
      <c r="I65" s="78">
        <f t="shared" si="8"/>
        <v>33380820</v>
      </c>
      <c r="J65" s="78">
        <f t="shared" si="9"/>
        <v>29671840</v>
      </c>
      <c r="K65" s="95">
        <f t="shared" si="10"/>
        <v>74000</v>
      </c>
      <c r="L65" s="96">
        <f t="shared" si="11"/>
        <v>4174500</v>
      </c>
      <c r="M65" s="85" t="s">
        <v>63</v>
      </c>
    </row>
    <row r="66" spans="1:13" x14ac:dyDescent="0.25">
      <c r="A66" s="87">
        <v>65</v>
      </c>
      <c r="B66" s="93">
        <v>2802</v>
      </c>
      <c r="C66" s="93">
        <v>28</v>
      </c>
      <c r="D66" s="89" t="s">
        <v>12</v>
      </c>
      <c r="E66" s="90">
        <v>910</v>
      </c>
      <c r="F66" s="90">
        <f t="shared" si="6"/>
        <v>1001.0000000000001</v>
      </c>
      <c r="G66" s="85">
        <v>29320</v>
      </c>
      <c r="H66" s="77">
        <f t="shared" si="7"/>
        <v>26681200</v>
      </c>
      <c r="I66" s="78">
        <f t="shared" si="8"/>
        <v>24013080</v>
      </c>
      <c r="J66" s="78">
        <f t="shared" si="9"/>
        <v>21344960</v>
      </c>
      <c r="K66" s="95">
        <f t="shared" si="10"/>
        <v>53500</v>
      </c>
      <c r="L66" s="96">
        <f t="shared" si="11"/>
        <v>3003000.0000000005</v>
      </c>
      <c r="M66" s="85" t="s">
        <v>63</v>
      </c>
    </row>
    <row r="67" spans="1:13" x14ac:dyDescent="0.25">
      <c r="A67" s="85">
        <v>66</v>
      </c>
      <c r="B67" s="93">
        <v>2803</v>
      </c>
      <c r="C67" s="93">
        <v>28</v>
      </c>
      <c r="D67" s="89" t="s">
        <v>30</v>
      </c>
      <c r="E67" s="90">
        <v>828</v>
      </c>
      <c r="F67" s="90">
        <f t="shared" si="6"/>
        <v>910.80000000000007</v>
      </c>
      <c r="G67" s="85">
        <v>29320</v>
      </c>
      <c r="H67" s="77">
        <f t="shared" si="7"/>
        <v>24276960</v>
      </c>
      <c r="I67" s="78">
        <f t="shared" si="8"/>
        <v>21849264</v>
      </c>
      <c r="J67" s="78">
        <f t="shared" si="9"/>
        <v>19421568</v>
      </c>
      <c r="K67" s="95">
        <f t="shared" si="10"/>
        <v>48500</v>
      </c>
      <c r="L67" s="96">
        <f t="shared" si="11"/>
        <v>2732400</v>
      </c>
      <c r="M67" s="85" t="s">
        <v>63</v>
      </c>
    </row>
    <row r="68" spans="1:13" x14ac:dyDescent="0.25">
      <c r="A68" s="87">
        <v>67</v>
      </c>
      <c r="B68" s="93">
        <v>2804</v>
      </c>
      <c r="C68" s="93">
        <v>28</v>
      </c>
      <c r="D68" s="89" t="s">
        <v>12</v>
      </c>
      <c r="E68" s="90">
        <v>951</v>
      </c>
      <c r="F68" s="90">
        <f t="shared" si="6"/>
        <v>1046.1000000000001</v>
      </c>
      <c r="G68" s="85">
        <v>29320</v>
      </c>
      <c r="H68" s="77">
        <f t="shared" si="7"/>
        <v>27883320</v>
      </c>
      <c r="I68" s="78">
        <f t="shared" si="8"/>
        <v>25094988</v>
      </c>
      <c r="J68" s="78">
        <f t="shared" si="9"/>
        <v>22306656</v>
      </c>
      <c r="K68" s="95">
        <f t="shared" si="10"/>
        <v>56000</v>
      </c>
      <c r="L68" s="96">
        <f t="shared" si="11"/>
        <v>3138300.0000000005</v>
      </c>
      <c r="M68" s="85" t="s">
        <v>63</v>
      </c>
    </row>
    <row r="69" spans="1:13" x14ac:dyDescent="0.25">
      <c r="A69" s="85">
        <v>68</v>
      </c>
      <c r="B69" s="93">
        <v>2901</v>
      </c>
      <c r="C69" s="93">
        <v>29</v>
      </c>
      <c r="D69" s="90" t="s">
        <v>31</v>
      </c>
      <c r="E69" s="90">
        <v>1265</v>
      </c>
      <c r="F69" s="90">
        <f t="shared" si="6"/>
        <v>1391.5</v>
      </c>
      <c r="G69" s="85">
        <v>29400</v>
      </c>
      <c r="H69" s="77">
        <f t="shared" si="7"/>
        <v>37191000</v>
      </c>
      <c r="I69" s="78">
        <f t="shared" si="8"/>
        <v>33471900</v>
      </c>
      <c r="J69" s="78">
        <f t="shared" si="9"/>
        <v>29752800</v>
      </c>
      <c r="K69" s="95">
        <f t="shared" si="10"/>
        <v>74500</v>
      </c>
      <c r="L69" s="96">
        <f t="shared" si="11"/>
        <v>4174500</v>
      </c>
      <c r="M69" s="85" t="s">
        <v>63</v>
      </c>
    </row>
    <row r="70" spans="1:13" x14ac:dyDescent="0.25">
      <c r="A70" s="87">
        <v>69</v>
      </c>
      <c r="B70" s="93">
        <v>2902</v>
      </c>
      <c r="C70" s="93">
        <v>29</v>
      </c>
      <c r="D70" s="89" t="s">
        <v>12</v>
      </c>
      <c r="E70" s="90">
        <v>910</v>
      </c>
      <c r="F70" s="90">
        <f t="shared" si="6"/>
        <v>1001.0000000000001</v>
      </c>
      <c r="G70" s="85">
        <v>29400</v>
      </c>
      <c r="H70" s="77">
        <f t="shared" si="7"/>
        <v>26754000</v>
      </c>
      <c r="I70" s="78">
        <f t="shared" si="8"/>
        <v>24078600</v>
      </c>
      <c r="J70" s="78">
        <f t="shared" si="9"/>
        <v>21403200</v>
      </c>
      <c r="K70" s="95">
        <f t="shared" si="10"/>
        <v>53500</v>
      </c>
      <c r="L70" s="96">
        <f t="shared" si="11"/>
        <v>3003000.0000000005</v>
      </c>
      <c r="M70" s="85" t="s">
        <v>63</v>
      </c>
    </row>
    <row r="71" spans="1:13" x14ac:dyDescent="0.25">
      <c r="A71" s="85">
        <v>70</v>
      </c>
      <c r="B71" s="93">
        <v>2903</v>
      </c>
      <c r="C71" s="93">
        <v>29</v>
      </c>
      <c r="D71" s="89" t="s">
        <v>30</v>
      </c>
      <c r="E71" s="90">
        <v>828</v>
      </c>
      <c r="F71" s="90">
        <f t="shared" si="6"/>
        <v>910.80000000000007</v>
      </c>
      <c r="G71" s="85">
        <v>29400</v>
      </c>
      <c r="H71" s="77">
        <f t="shared" si="7"/>
        <v>24343200</v>
      </c>
      <c r="I71" s="78">
        <f t="shared" si="8"/>
        <v>21908880</v>
      </c>
      <c r="J71" s="78">
        <f t="shared" si="9"/>
        <v>19474560</v>
      </c>
      <c r="K71" s="95">
        <f t="shared" si="10"/>
        <v>48500</v>
      </c>
      <c r="L71" s="96">
        <f t="shared" si="11"/>
        <v>2732400</v>
      </c>
      <c r="M71" s="85" t="s">
        <v>63</v>
      </c>
    </row>
    <row r="72" spans="1:13" x14ac:dyDescent="0.25">
      <c r="A72" s="87">
        <v>71</v>
      </c>
      <c r="B72" s="93">
        <v>2904</v>
      </c>
      <c r="C72" s="93">
        <v>29</v>
      </c>
      <c r="D72" s="89" t="s">
        <v>12</v>
      </c>
      <c r="E72" s="90">
        <v>951</v>
      </c>
      <c r="F72" s="90">
        <f t="shared" si="6"/>
        <v>1046.1000000000001</v>
      </c>
      <c r="G72" s="85">
        <v>29400</v>
      </c>
      <c r="H72" s="77">
        <f t="shared" si="7"/>
        <v>27959400</v>
      </c>
      <c r="I72" s="78">
        <f t="shared" si="8"/>
        <v>25163460</v>
      </c>
      <c r="J72" s="78">
        <f t="shared" si="9"/>
        <v>22367520</v>
      </c>
      <c r="K72" s="95">
        <f t="shared" si="10"/>
        <v>56000</v>
      </c>
      <c r="L72" s="96">
        <f t="shared" si="11"/>
        <v>3138300.0000000005</v>
      </c>
      <c r="M72" s="85" t="s">
        <v>63</v>
      </c>
    </row>
    <row r="73" spans="1:13" x14ac:dyDescent="0.25">
      <c r="A73" s="85">
        <v>72</v>
      </c>
      <c r="B73" s="93">
        <v>3001</v>
      </c>
      <c r="C73" s="93">
        <v>30</v>
      </c>
      <c r="D73" s="90" t="s">
        <v>31</v>
      </c>
      <c r="E73" s="90">
        <v>1265</v>
      </c>
      <c r="F73" s="90">
        <f t="shared" si="6"/>
        <v>1391.5</v>
      </c>
      <c r="G73" s="85">
        <v>29480</v>
      </c>
      <c r="H73" s="77">
        <f t="shared" si="7"/>
        <v>37292200</v>
      </c>
      <c r="I73" s="78">
        <f t="shared" si="8"/>
        <v>33562980</v>
      </c>
      <c r="J73" s="78">
        <f t="shared" si="9"/>
        <v>29833760</v>
      </c>
      <c r="K73" s="95">
        <f t="shared" si="10"/>
        <v>74500</v>
      </c>
      <c r="L73" s="96">
        <f t="shared" si="11"/>
        <v>4174500</v>
      </c>
      <c r="M73" s="85" t="s">
        <v>63</v>
      </c>
    </row>
    <row r="74" spans="1:13" x14ac:dyDescent="0.25">
      <c r="A74" s="87">
        <v>73</v>
      </c>
      <c r="B74" s="93">
        <v>3002</v>
      </c>
      <c r="C74" s="93">
        <v>30</v>
      </c>
      <c r="D74" s="89" t="s">
        <v>12</v>
      </c>
      <c r="E74" s="90">
        <v>910</v>
      </c>
      <c r="F74" s="90">
        <f t="shared" si="6"/>
        <v>1001.0000000000001</v>
      </c>
      <c r="G74" s="85">
        <v>29480</v>
      </c>
      <c r="H74" s="77">
        <f t="shared" si="7"/>
        <v>26826800</v>
      </c>
      <c r="I74" s="78">
        <f t="shared" si="8"/>
        <v>24144120</v>
      </c>
      <c r="J74" s="78">
        <f t="shared" si="9"/>
        <v>21461440</v>
      </c>
      <c r="K74" s="95">
        <f t="shared" si="10"/>
        <v>53500</v>
      </c>
      <c r="L74" s="96">
        <f t="shared" si="11"/>
        <v>3003000.0000000005</v>
      </c>
      <c r="M74" s="85" t="s">
        <v>63</v>
      </c>
    </row>
    <row r="75" spans="1:13" x14ac:dyDescent="0.25">
      <c r="A75" s="85">
        <v>74</v>
      </c>
      <c r="B75" s="93">
        <v>3003</v>
      </c>
      <c r="C75" s="93">
        <v>30</v>
      </c>
      <c r="D75" s="89" t="s">
        <v>30</v>
      </c>
      <c r="E75" s="90">
        <v>828</v>
      </c>
      <c r="F75" s="90">
        <f t="shared" si="6"/>
        <v>910.80000000000007</v>
      </c>
      <c r="G75" s="85">
        <v>29480</v>
      </c>
      <c r="H75" s="77">
        <f t="shared" si="7"/>
        <v>24409440</v>
      </c>
      <c r="I75" s="78">
        <f t="shared" si="8"/>
        <v>21968496</v>
      </c>
      <c r="J75" s="78">
        <f t="shared" si="9"/>
        <v>19527552</v>
      </c>
      <c r="K75" s="95">
        <f t="shared" si="10"/>
        <v>49000</v>
      </c>
      <c r="L75" s="96">
        <f t="shared" si="11"/>
        <v>2732400</v>
      </c>
      <c r="M75" s="85" t="s">
        <v>63</v>
      </c>
    </row>
    <row r="76" spans="1:13" x14ac:dyDescent="0.25">
      <c r="A76" s="87">
        <v>75</v>
      </c>
      <c r="B76" s="93">
        <v>3004</v>
      </c>
      <c r="C76" s="93">
        <v>30</v>
      </c>
      <c r="D76" s="89" t="s">
        <v>12</v>
      </c>
      <c r="E76" s="90">
        <v>951</v>
      </c>
      <c r="F76" s="90">
        <f t="shared" si="6"/>
        <v>1046.1000000000001</v>
      </c>
      <c r="G76" s="85">
        <v>29480</v>
      </c>
      <c r="H76" s="77">
        <f t="shared" si="7"/>
        <v>28035480</v>
      </c>
      <c r="I76" s="78">
        <f t="shared" si="8"/>
        <v>25231932</v>
      </c>
      <c r="J76" s="78">
        <f t="shared" si="9"/>
        <v>22428384</v>
      </c>
      <c r="K76" s="95">
        <f t="shared" si="10"/>
        <v>56000</v>
      </c>
      <c r="L76" s="96">
        <f t="shared" si="11"/>
        <v>3138300.0000000005</v>
      </c>
      <c r="M76" s="85" t="s">
        <v>63</v>
      </c>
    </row>
    <row r="77" spans="1:13" x14ac:dyDescent="0.25">
      <c r="A77" s="85">
        <v>76</v>
      </c>
      <c r="B77" s="93">
        <v>3101</v>
      </c>
      <c r="C77" s="93">
        <v>31</v>
      </c>
      <c r="D77" s="90" t="s">
        <v>31</v>
      </c>
      <c r="E77" s="90">
        <v>1265</v>
      </c>
      <c r="F77" s="90">
        <f t="shared" si="6"/>
        <v>1391.5</v>
      </c>
      <c r="G77" s="85">
        <v>29560</v>
      </c>
      <c r="H77" s="77">
        <f t="shared" si="7"/>
        <v>37393400</v>
      </c>
      <c r="I77" s="78">
        <f t="shared" si="8"/>
        <v>33654060</v>
      </c>
      <c r="J77" s="78">
        <f t="shared" si="9"/>
        <v>29914720</v>
      </c>
      <c r="K77" s="95">
        <f t="shared" si="10"/>
        <v>75000</v>
      </c>
      <c r="L77" s="96">
        <f t="shared" si="11"/>
        <v>4174500</v>
      </c>
      <c r="M77" s="85" t="s">
        <v>63</v>
      </c>
    </row>
    <row r="78" spans="1:13" x14ac:dyDescent="0.25">
      <c r="A78" s="87">
        <v>77</v>
      </c>
      <c r="B78" s="93">
        <v>3102</v>
      </c>
      <c r="C78" s="93">
        <v>31</v>
      </c>
      <c r="D78" s="89" t="s">
        <v>12</v>
      </c>
      <c r="E78" s="90">
        <v>910</v>
      </c>
      <c r="F78" s="90">
        <f t="shared" si="6"/>
        <v>1001.0000000000001</v>
      </c>
      <c r="G78" s="85">
        <v>29560</v>
      </c>
      <c r="H78" s="77">
        <f t="shared" si="7"/>
        <v>26899600</v>
      </c>
      <c r="I78" s="78">
        <f t="shared" si="8"/>
        <v>24209640</v>
      </c>
      <c r="J78" s="78">
        <f t="shared" si="9"/>
        <v>21519680</v>
      </c>
      <c r="K78" s="95">
        <f t="shared" si="10"/>
        <v>54000</v>
      </c>
      <c r="L78" s="96">
        <f t="shared" si="11"/>
        <v>3003000.0000000005</v>
      </c>
      <c r="M78" s="85" t="s">
        <v>63</v>
      </c>
    </row>
    <row r="79" spans="1:13" x14ac:dyDescent="0.25">
      <c r="A79" s="85">
        <v>78</v>
      </c>
      <c r="B79" s="93">
        <v>3103</v>
      </c>
      <c r="C79" s="93">
        <v>31</v>
      </c>
      <c r="D79" s="89" t="s">
        <v>30</v>
      </c>
      <c r="E79" s="90">
        <v>828</v>
      </c>
      <c r="F79" s="90">
        <f t="shared" si="6"/>
        <v>910.80000000000007</v>
      </c>
      <c r="G79" s="85">
        <v>29560</v>
      </c>
      <c r="H79" s="77">
        <f t="shared" si="7"/>
        <v>24475680</v>
      </c>
      <c r="I79" s="78">
        <f t="shared" si="8"/>
        <v>22028112</v>
      </c>
      <c r="J79" s="78">
        <f t="shared" si="9"/>
        <v>19580544</v>
      </c>
      <c r="K79" s="95">
        <f t="shared" si="10"/>
        <v>49000</v>
      </c>
      <c r="L79" s="96">
        <f t="shared" si="11"/>
        <v>2732400</v>
      </c>
      <c r="M79" s="85" t="s">
        <v>63</v>
      </c>
    </row>
    <row r="80" spans="1:13" x14ac:dyDescent="0.25">
      <c r="A80" s="87">
        <v>79</v>
      </c>
      <c r="B80" s="93">
        <v>3104</v>
      </c>
      <c r="C80" s="93">
        <v>31</v>
      </c>
      <c r="D80" s="89" t="s">
        <v>12</v>
      </c>
      <c r="E80" s="90">
        <v>951</v>
      </c>
      <c r="F80" s="90">
        <f t="shared" si="6"/>
        <v>1046.1000000000001</v>
      </c>
      <c r="G80" s="85">
        <v>29560</v>
      </c>
      <c r="H80" s="77">
        <f t="shared" si="7"/>
        <v>28111560</v>
      </c>
      <c r="I80" s="78">
        <f t="shared" si="8"/>
        <v>25300404</v>
      </c>
      <c r="J80" s="78">
        <f t="shared" si="9"/>
        <v>22489248</v>
      </c>
      <c r="K80" s="95">
        <f t="shared" si="10"/>
        <v>56000</v>
      </c>
      <c r="L80" s="96">
        <f t="shared" si="11"/>
        <v>3138300.0000000005</v>
      </c>
      <c r="M80" s="85" t="s">
        <v>63</v>
      </c>
    </row>
    <row r="81" spans="1:13" x14ac:dyDescent="0.25">
      <c r="A81" s="85">
        <v>80</v>
      </c>
      <c r="B81" s="93">
        <v>3201</v>
      </c>
      <c r="C81" s="93">
        <v>32</v>
      </c>
      <c r="D81" s="90" t="s">
        <v>31</v>
      </c>
      <c r="E81" s="90">
        <v>1265</v>
      </c>
      <c r="F81" s="90">
        <f t="shared" si="6"/>
        <v>1391.5</v>
      </c>
      <c r="G81" s="85">
        <v>29640</v>
      </c>
      <c r="H81" s="77">
        <f t="shared" si="7"/>
        <v>37494600</v>
      </c>
      <c r="I81" s="78">
        <f t="shared" si="8"/>
        <v>33745140</v>
      </c>
      <c r="J81" s="78">
        <f t="shared" si="9"/>
        <v>29995680</v>
      </c>
      <c r="K81" s="95">
        <f t="shared" si="10"/>
        <v>75000</v>
      </c>
      <c r="L81" s="96">
        <f t="shared" si="11"/>
        <v>4174500</v>
      </c>
      <c r="M81" s="85" t="s">
        <v>63</v>
      </c>
    </row>
    <row r="82" spans="1:13" x14ac:dyDescent="0.25">
      <c r="A82" s="87">
        <v>81</v>
      </c>
      <c r="B82" s="93">
        <v>3202</v>
      </c>
      <c r="C82" s="93">
        <v>32</v>
      </c>
      <c r="D82" s="89" t="s">
        <v>12</v>
      </c>
      <c r="E82" s="90">
        <v>910</v>
      </c>
      <c r="F82" s="90">
        <f t="shared" si="6"/>
        <v>1001.0000000000001</v>
      </c>
      <c r="G82" s="85">
        <v>29640</v>
      </c>
      <c r="H82" s="77">
        <f t="shared" si="7"/>
        <v>26972400</v>
      </c>
      <c r="I82" s="78">
        <f t="shared" si="8"/>
        <v>24275160</v>
      </c>
      <c r="J82" s="78">
        <f t="shared" si="9"/>
        <v>21577920</v>
      </c>
      <c r="K82" s="95">
        <f t="shared" si="10"/>
        <v>54000</v>
      </c>
      <c r="L82" s="96">
        <f t="shared" si="11"/>
        <v>3003000.0000000005</v>
      </c>
      <c r="M82" s="85" t="s">
        <v>63</v>
      </c>
    </row>
    <row r="83" spans="1:13" x14ac:dyDescent="0.25">
      <c r="A83" s="85">
        <v>82</v>
      </c>
      <c r="B83" s="93">
        <v>3203</v>
      </c>
      <c r="C83" s="93">
        <v>32</v>
      </c>
      <c r="D83" s="89" t="s">
        <v>30</v>
      </c>
      <c r="E83" s="90">
        <v>828</v>
      </c>
      <c r="F83" s="90">
        <f t="shared" si="6"/>
        <v>910.80000000000007</v>
      </c>
      <c r="G83" s="85">
        <v>29640</v>
      </c>
      <c r="H83" s="77">
        <f t="shared" si="7"/>
        <v>24541920</v>
      </c>
      <c r="I83" s="78">
        <f t="shared" si="8"/>
        <v>22087728</v>
      </c>
      <c r="J83" s="78">
        <f t="shared" si="9"/>
        <v>19633536</v>
      </c>
      <c r="K83" s="95">
        <f t="shared" si="10"/>
        <v>49000</v>
      </c>
      <c r="L83" s="96">
        <f t="shared" si="11"/>
        <v>2732400</v>
      </c>
      <c r="M83" s="85" t="s">
        <v>63</v>
      </c>
    </row>
    <row r="84" spans="1:13" x14ac:dyDescent="0.25">
      <c r="A84" s="87">
        <v>83</v>
      </c>
      <c r="B84" s="93">
        <v>3204</v>
      </c>
      <c r="C84" s="93">
        <v>32</v>
      </c>
      <c r="D84" s="89" t="s">
        <v>12</v>
      </c>
      <c r="E84" s="90">
        <v>951</v>
      </c>
      <c r="F84" s="90">
        <f t="shared" si="6"/>
        <v>1046.1000000000001</v>
      </c>
      <c r="G84" s="85">
        <v>29640</v>
      </c>
      <c r="H84" s="77">
        <f t="shared" si="7"/>
        <v>28187640</v>
      </c>
      <c r="I84" s="78">
        <f t="shared" si="8"/>
        <v>25368876</v>
      </c>
      <c r="J84" s="78">
        <f t="shared" si="9"/>
        <v>22550112</v>
      </c>
      <c r="K84" s="95">
        <f t="shared" si="10"/>
        <v>56500</v>
      </c>
      <c r="L84" s="96">
        <f t="shared" si="11"/>
        <v>3138300.0000000005</v>
      </c>
      <c r="M84" s="85" t="s">
        <v>63</v>
      </c>
    </row>
    <row r="85" spans="1:13" x14ac:dyDescent="0.25">
      <c r="A85" s="85">
        <v>84</v>
      </c>
      <c r="B85" s="93">
        <v>3301</v>
      </c>
      <c r="C85" s="93">
        <v>33</v>
      </c>
      <c r="D85" s="90" t="s">
        <v>31</v>
      </c>
      <c r="E85" s="90">
        <v>1257</v>
      </c>
      <c r="F85" s="90">
        <f t="shared" si="6"/>
        <v>1382.7</v>
      </c>
      <c r="G85" s="85">
        <v>29720</v>
      </c>
      <c r="H85" s="77">
        <f t="shared" si="7"/>
        <v>37358040</v>
      </c>
      <c r="I85" s="78">
        <f t="shared" si="8"/>
        <v>33622236</v>
      </c>
      <c r="J85" s="78">
        <f t="shared" si="9"/>
        <v>29886432</v>
      </c>
      <c r="K85" s="95">
        <f t="shared" si="10"/>
        <v>74500</v>
      </c>
      <c r="L85" s="96">
        <f t="shared" si="11"/>
        <v>4148100</v>
      </c>
      <c r="M85" s="85" t="s">
        <v>63</v>
      </c>
    </row>
    <row r="86" spans="1:13" x14ac:dyDescent="0.25">
      <c r="A86" s="87">
        <v>85</v>
      </c>
      <c r="B86" s="93">
        <v>3302</v>
      </c>
      <c r="C86" s="93">
        <v>33</v>
      </c>
      <c r="D86" s="89" t="s">
        <v>12</v>
      </c>
      <c r="E86" s="90">
        <v>905</v>
      </c>
      <c r="F86" s="90">
        <f t="shared" si="6"/>
        <v>995.50000000000011</v>
      </c>
      <c r="G86" s="85">
        <v>29720</v>
      </c>
      <c r="H86" s="77">
        <f t="shared" si="7"/>
        <v>26896600</v>
      </c>
      <c r="I86" s="78">
        <f t="shared" si="8"/>
        <v>24206940</v>
      </c>
      <c r="J86" s="78">
        <f t="shared" si="9"/>
        <v>21517280</v>
      </c>
      <c r="K86" s="95">
        <f t="shared" si="10"/>
        <v>54000</v>
      </c>
      <c r="L86" s="96">
        <f t="shared" si="11"/>
        <v>2986500.0000000005</v>
      </c>
      <c r="M86" s="85" t="s">
        <v>63</v>
      </c>
    </row>
    <row r="87" spans="1:13" x14ac:dyDescent="0.25">
      <c r="A87" s="85">
        <v>86</v>
      </c>
      <c r="B87" s="93">
        <v>3401</v>
      </c>
      <c r="C87" s="93">
        <v>34</v>
      </c>
      <c r="D87" s="90" t="s">
        <v>31</v>
      </c>
      <c r="E87" s="90">
        <v>1265</v>
      </c>
      <c r="F87" s="90">
        <f t="shared" si="6"/>
        <v>1391.5</v>
      </c>
      <c r="G87" s="85">
        <v>29800</v>
      </c>
      <c r="H87" s="77">
        <f t="shared" si="7"/>
        <v>37697000</v>
      </c>
      <c r="I87" s="78">
        <f t="shared" si="8"/>
        <v>33927300</v>
      </c>
      <c r="J87" s="78">
        <f t="shared" si="9"/>
        <v>30157600</v>
      </c>
      <c r="K87" s="95">
        <f t="shared" si="10"/>
        <v>75500</v>
      </c>
      <c r="L87" s="96">
        <f t="shared" si="11"/>
        <v>4174500</v>
      </c>
      <c r="M87" s="85" t="s">
        <v>63</v>
      </c>
    </row>
    <row r="88" spans="1:13" x14ac:dyDescent="0.25">
      <c r="A88" s="87">
        <v>87</v>
      </c>
      <c r="B88" s="93">
        <v>3402</v>
      </c>
      <c r="C88" s="93">
        <v>34</v>
      </c>
      <c r="D88" s="89" t="s">
        <v>12</v>
      </c>
      <c r="E88" s="90">
        <v>910</v>
      </c>
      <c r="F88" s="90">
        <f t="shared" si="6"/>
        <v>1001.0000000000001</v>
      </c>
      <c r="G88" s="85">
        <v>29800</v>
      </c>
      <c r="H88" s="77">
        <f t="shared" si="7"/>
        <v>27118000</v>
      </c>
      <c r="I88" s="78">
        <f t="shared" si="8"/>
        <v>24406200</v>
      </c>
      <c r="J88" s="78">
        <f t="shared" si="9"/>
        <v>21694400</v>
      </c>
      <c r="K88" s="95">
        <f t="shared" si="10"/>
        <v>54000</v>
      </c>
      <c r="L88" s="96">
        <f t="shared" si="11"/>
        <v>3003000.0000000005</v>
      </c>
      <c r="M88" s="85" t="s">
        <v>63</v>
      </c>
    </row>
    <row r="89" spans="1:13" x14ac:dyDescent="0.25">
      <c r="A89" s="85">
        <v>88</v>
      </c>
      <c r="B89" s="93">
        <v>3403</v>
      </c>
      <c r="C89" s="93">
        <v>34</v>
      </c>
      <c r="D89" s="89" t="s">
        <v>30</v>
      </c>
      <c r="E89" s="90">
        <v>828</v>
      </c>
      <c r="F89" s="90">
        <f t="shared" si="6"/>
        <v>910.80000000000007</v>
      </c>
      <c r="G89" s="85">
        <v>29800</v>
      </c>
      <c r="H89" s="77">
        <f t="shared" si="7"/>
        <v>24674400</v>
      </c>
      <c r="I89" s="78">
        <f t="shared" si="8"/>
        <v>22206960</v>
      </c>
      <c r="J89" s="78">
        <f t="shared" si="9"/>
        <v>19739520</v>
      </c>
      <c r="K89" s="95">
        <f t="shared" si="10"/>
        <v>49500</v>
      </c>
      <c r="L89" s="96">
        <f t="shared" si="11"/>
        <v>2732400</v>
      </c>
      <c r="M89" s="85" t="s">
        <v>63</v>
      </c>
    </row>
    <row r="90" spans="1:13" x14ac:dyDescent="0.25">
      <c r="A90" s="87">
        <v>89</v>
      </c>
      <c r="B90" s="93">
        <v>3404</v>
      </c>
      <c r="C90" s="93">
        <v>34</v>
      </c>
      <c r="D90" s="89" t="s">
        <v>12</v>
      </c>
      <c r="E90" s="90">
        <v>951</v>
      </c>
      <c r="F90" s="90">
        <f t="shared" si="6"/>
        <v>1046.1000000000001</v>
      </c>
      <c r="G90" s="85">
        <v>29800</v>
      </c>
      <c r="H90" s="77">
        <f t="shared" si="7"/>
        <v>28339800</v>
      </c>
      <c r="I90" s="78">
        <f t="shared" si="8"/>
        <v>25505820</v>
      </c>
      <c r="J90" s="78">
        <f t="shared" si="9"/>
        <v>22671840</v>
      </c>
      <c r="K90" s="95">
        <f t="shared" si="10"/>
        <v>56500</v>
      </c>
      <c r="L90" s="96">
        <f t="shared" si="11"/>
        <v>3138300.0000000005</v>
      </c>
      <c r="M90" s="85" t="s">
        <v>63</v>
      </c>
    </row>
    <row r="91" spans="1:13" x14ac:dyDescent="0.25">
      <c r="A91" s="85">
        <v>90</v>
      </c>
      <c r="B91" s="93">
        <v>3501</v>
      </c>
      <c r="C91" s="93">
        <v>35</v>
      </c>
      <c r="D91" s="90" t="s">
        <v>31</v>
      </c>
      <c r="E91" s="90">
        <v>1265</v>
      </c>
      <c r="F91" s="90">
        <f t="shared" si="6"/>
        <v>1391.5</v>
      </c>
      <c r="G91" s="85">
        <v>29880</v>
      </c>
      <c r="H91" s="77">
        <f t="shared" si="7"/>
        <v>37798200</v>
      </c>
      <c r="I91" s="78">
        <f t="shared" si="8"/>
        <v>34018380</v>
      </c>
      <c r="J91" s="78">
        <f t="shared" si="9"/>
        <v>30238560</v>
      </c>
      <c r="K91" s="95">
        <f t="shared" si="10"/>
        <v>75500</v>
      </c>
      <c r="L91" s="96">
        <f t="shared" si="11"/>
        <v>4174500</v>
      </c>
      <c r="M91" s="85" t="s">
        <v>63</v>
      </c>
    </row>
    <row r="92" spans="1:13" x14ac:dyDescent="0.25">
      <c r="A92" s="87">
        <v>91</v>
      </c>
      <c r="B92" s="93">
        <v>3502</v>
      </c>
      <c r="C92" s="93">
        <v>35</v>
      </c>
      <c r="D92" s="89" t="s">
        <v>12</v>
      </c>
      <c r="E92" s="90">
        <v>910</v>
      </c>
      <c r="F92" s="90">
        <f t="shared" si="6"/>
        <v>1001.0000000000001</v>
      </c>
      <c r="G92" s="85">
        <v>29880</v>
      </c>
      <c r="H92" s="77">
        <f t="shared" si="7"/>
        <v>27190800</v>
      </c>
      <c r="I92" s="78">
        <f t="shared" si="8"/>
        <v>24471720</v>
      </c>
      <c r="J92" s="78">
        <f t="shared" si="9"/>
        <v>21752640</v>
      </c>
      <c r="K92" s="95">
        <f t="shared" si="10"/>
        <v>54500</v>
      </c>
      <c r="L92" s="96">
        <f t="shared" si="11"/>
        <v>3003000.0000000005</v>
      </c>
      <c r="M92" s="85" t="s">
        <v>63</v>
      </c>
    </row>
    <row r="93" spans="1:13" x14ac:dyDescent="0.25">
      <c r="A93" s="85">
        <v>92</v>
      </c>
      <c r="B93" s="93">
        <v>3503</v>
      </c>
      <c r="C93" s="93">
        <v>35</v>
      </c>
      <c r="D93" s="89" t="s">
        <v>30</v>
      </c>
      <c r="E93" s="90">
        <v>828</v>
      </c>
      <c r="F93" s="90">
        <f t="shared" si="6"/>
        <v>910.80000000000007</v>
      </c>
      <c r="G93" s="85">
        <v>29880</v>
      </c>
      <c r="H93" s="77">
        <f t="shared" si="7"/>
        <v>24740640</v>
      </c>
      <c r="I93" s="78">
        <f t="shared" si="8"/>
        <v>22266576</v>
      </c>
      <c r="J93" s="78">
        <f t="shared" si="9"/>
        <v>19792512</v>
      </c>
      <c r="K93" s="95">
        <f t="shared" si="10"/>
        <v>49500</v>
      </c>
      <c r="L93" s="96">
        <f t="shared" si="11"/>
        <v>2732400</v>
      </c>
      <c r="M93" s="85" t="s">
        <v>63</v>
      </c>
    </row>
    <row r="94" spans="1:13" x14ac:dyDescent="0.25">
      <c r="A94" s="87">
        <v>93</v>
      </c>
      <c r="B94" s="93">
        <v>3504</v>
      </c>
      <c r="C94" s="93">
        <v>35</v>
      </c>
      <c r="D94" s="89" t="s">
        <v>12</v>
      </c>
      <c r="E94" s="90">
        <v>951</v>
      </c>
      <c r="F94" s="90">
        <f t="shared" si="6"/>
        <v>1046.1000000000001</v>
      </c>
      <c r="G94" s="85">
        <v>29880</v>
      </c>
      <c r="H94" s="77">
        <f t="shared" si="7"/>
        <v>28415880</v>
      </c>
      <c r="I94" s="78">
        <f t="shared" si="8"/>
        <v>25574292</v>
      </c>
      <c r="J94" s="78">
        <f t="shared" si="9"/>
        <v>22732704</v>
      </c>
      <c r="K94" s="95">
        <f t="shared" si="10"/>
        <v>57000</v>
      </c>
      <c r="L94" s="96">
        <f t="shared" si="11"/>
        <v>3138300.0000000005</v>
      </c>
      <c r="M94" s="85" t="s">
        <v>63</v>
      </c>
    </row>
    <row r="95" spans="1:13" x14ac:dyDescent="0.25">
      <c r="A95" s="85">
        <v>94</v>
      </c>
      <c r="B95" s="93">
        <v>3601</v>
      </c>
      <c r="C95" s="93">
        <v>36</v>
      </c>
      <c r="D95" s="90" t="s">
        <v>31</v>
      </c>
      <c r="E95" s="90">
        <v>1265</v>
      </c>
      <c r="F95" s="90">
        <f t="shared" si="6"/>
        <v>1391.5</v>
      </c>
      <c r="G95" s="85">
        <v>29960</v>
      </c>
      <c r="H95" s="77">
        <f t="shared" si="7"/>
        <v>37899400</v>
      </c>
      <c r="I95" s="78">
        <f t="shared" si="8"/>
        <v>34109460</v>
      </c>
      <c r="J95" s="78">
        <f t="shared" si="9"/>
        <v>30319520</v>
      </c>
      <c r="K95" s="95">
        <f t="shared" si="10"/>
        <v>76000</v>
      </c>
      <c r="L95" s="96">
        <f t="shared" si="11"/>
        <v>4174500</v>
      </c>
      <c r="M95" s="85" t="s">
        <v>63</v>
      </c>
    </row>
    <row r="96" spans="1:13" x14ac:dyDescent="0.25">
      <c r="A96" s="87">
        <v>95</v>
      </c>
      <c r="B96" s="93">
        <v>3602</v>
      </c>
      <c r="C96" s="93">
        <v>36</v>
      </c>
      <c r="D96" s="89" t="s">
        <v>12</v>
      </c>
      <c r="E96" s="90">
        <v>910</v>
      </c>
      <c r="F96" s="90">
        <f t="shared" si="6"/>
        <v>1001.0000000000001</v>
      </c>
      <c r="G96" s="85">
        <v>29960</v>
      </c>
      <c r="H96" s="77">
        <f t="shared" si="7"/>
        <v>27263600</v>
      </c>
      <c r="I96" s="78">
        <f t="shared" si="8"/>
        <v>24537240</v>
      </c>
      <c r="J96" s="78">
        <f t="shared" si="9"/>
        <v>21810880</v>
      </c>
      <c r="K96" s="95">
        <f t="shared" si="10"/>
        <v>54500</v>
      </c>
      <c r="L96" s="96">
        <f t="shared" si="11"/>
        <v>3003000.0000000005</v>
      </c>
      <c r="M96" s="85" t="s">
        <v>63</v>
      </c>
    </row>
    <row r="97" spans="1:13" x14ac:dyDescent="0.25">
      <c r="A97" s="85">
        <v>96</v>
      </c>
      <c r="B97" s="93">
        <v>3603</v>
      </c>
      <c r="C97" s="93">
        <v>36</v>
      </c>
      <c r="D97" s="89" t="s">
        <v>30</v>
      </c>
      <c r="E97" s="90">
        <v>828</v>
      </c>
      <c r="F97" s="90">
        <f t="shared" si="6"/>
        <v>910.80000000000007</v>
      </c>
      <c r="G97" s="85">
        <v>29960</v>
      </c>
      <c r="H97" s="77">
        <f t="shared" si="7"/>
        <v>24806880</v>
      </c>
      <c r="I97" s="78">
        <f t="shared" si="8"/>
        <v>22326192</v>
      </c>
      <c r="J97" s="78">
        <f t="shared" si="9"/>
        <v>19845504</v>
      </c>
      <c r="K97" s="95">
        <f t="shared" si="10"/>
        <v>49500</v>
      </c>
      <c r="L97" s="96">
        <f t="shared" si="11"/>
        <v>2732400</v>
      </c>
      <c r="M97" s="85" t="s">
        <v>63</v>
      </c>
    </row>
    <row r="98" spans="1:13" x14ac:dyDescent="0.25">
      <c r="A98" s="87">
        <v>97</v>
      </c>
      <c r="B98" s="93">
        <v>3604</v>
      </c>
      <c r="C98" s="93">
        <v>36</v>
      </c>
      <c r="D98" s="89" t="s">
        <v>12</v>
      </c>
      <c r="E98" s="90">
        <v>951</v>
      </c>
      <c r="F98" s="90">
        <f t="shared" si="6"/>
        <v>1046.1000000000001</v>
      </c>
      <c r="G98" s="85">
        <v>29960</v>
      </c>
      <c r="H98" s="77">
        <f t="shared" si="7"/>
        <v>28491960</v>
      </c>
      <c r="I98" s="78">
        <f t="shared" si="8"/>
        <v>25642764</v>
      </c>
      <c r="J98" s="78">
        <f t="shared" si="9"/>
        <v>22793568</v>
      </c>
      <c r="K98" s="95">
        <f t="shared" si="10"/>
        <v>57000</v>
      </c>
      <c r="L98" s="96">
        <f t="shared" si="11"/>
        <v>3138300.0000000005</v>
      </c>
      <c r="M98" s="85" t="s">
        <v>63</v>
      </c>
    </row>
    <row r="99" spans="1:13" x14ac:dyDescent="0.25">
      <c r="A99" s="85">
        <v>98</v>
      </c>
      <c r="B99" s="93">
        <v>3701</v>
      </c>
      <c r="C99" s="93">
        <v>37</v>
      </c>
      <c r="D99" s="90" t="s">
        <v>31</v>
      </c>
      <c r="E99" s="90">
        <v>1265</v>
      </c>
      <c r="F99" s="90">
        <f t="shared" si="6"/>
        <v>1391.5</v>
      </c>
      <c r="G99" s="85">
        <v>30040</v>
      </c>
      <c r="H99" s="77">
        <f t="shared" si="7"/>
        <v>38000600</v>
      </c>
      <c r="I99" s="78">
        <f t="shared" si="8"/>
        <v>34200540</v>
      </c>
      <c r="J99" s="78">
        <f t="shared" si="9"/>
        <v>30400480</v>
      </c>
      <c r="K99" s="95">
        <f t="shared" si="10"/>
        <v>76000</v>
      </c>
      <c r="L99" s="96">
        <f t="shared" si="11"/>
        <v>4174500</v>
      </c>
      <c r="M99" s="85" t="s">
        <v>63</v>
      </c>
    </row>
    <row r="100" spans="1:13" x14ac:dyDescent="0.25">
      <c r="A100" s="87">
        <v>99</v>
      </c>
      <c r="B100" s="93">
        <v>3702</v>
      </c>
      <c r="C100" s="93">
        <v>37</v>
      </c>
      <c r="D100" s="89" t="s">
        <v>12</v>
      </c>
      <c r="E100" s="90">
        <v>910</v>
      </c>
      <c r="F100" s="90">
        <f t="shared" si="6"/>
        <v>1001.0000000000001</v>
      </c>
      <c r="G100" s="85">
        <v>30040</v>
      </c>
      <c r="H100" s="77">
        <f t="shared" si="7"/>
        <v>27336400</v>
      </c>
      <c r="I100" s="78">
        <f t="shared" si="8"/>
        <v>24602760</v>
      </c>
      <c r="J100" s="78">
        <f t="shared" si="9"/>
        <v>21869120</v>
      </c>
      <c r="K100" s="95">
        <f t="shared" si="10"/>
        <v>54500</v>
      </c>
      <c r="L100" s="96">
        <f t="shared" si="11"/>
        <v>3003000.0000000005</v>
      </c>
      <c r="M100" s="85" t="s">
        <v>63</v>
      </c>
    </row>
    <row r="101" spans="1:13" x14ac:dyDescent="0.25">
      <c r="A101" s="85">
        <v>100</v>
      </c>
      <c r="B101" s="93">
        <v>3703</v>
      </c>
      <c r="C101" s="93">
        <v>37</v>
      </c>
      <c r="D101" s="89" t="s">
        <v>30</v>
      </c>
      <c r="E101" s="90">
        <v>828</v>
      </c>
      <c r="F101" s="90">
        <f t="shared" si="6"/>
        <v>910.80000000000007</v>
      </c>
      <c r="G101" s="85">
        <v>30040</v>
      </c>
      <c r="H101" s="77">
        <f t="shared" si="7"/>
        <v>24873120</v>
      </c>
      <c r="I101" s="78">
        <f t="shared" si="8"/>
        <v>22385808</v>
      </c>
      <c r="J101" s="78">
        <f t="shared" si="9"/>
        <v>19898496</v>
      </c>
      <c r="K101" s="95">
        <f t="shared" si="10"/>
        <v>49500</v>
      </c>
      <c r="L101" s="96">
        <f t="shared" si="11"/>
        <v>2732400</v>
      </c>
      <c r="M101" s="85" t="s">
        <v>63</v>
      </c>
    </row>
    <row r="102" spans="1:13" x14ac:dyDescent="0.25">
      <c r="A102" s="87">
        <v>101</v>
      </c>
      <c r="B102" s="93">
        <v>3704</v>
      </c>
      <c r="C102" s="93">
        <v>37</v>
      </c>
      <c r="D102" s="89" t="s">
        <v>12</v>
      </c>
      <c r="E102" s="90">
        <v>951</v>
      </c>
      <c r="F102" s="90">
        <f t="shared" si="6"/>
        <v>1046.1000000000001</v>
      </c>
      <c r="G102" s="85">
        <v>30040</v>
      </c>
      <c r="H102" s="77">
        <f t="shared" si="7"/>
        <v>28568040</v>
      </c>
      <c r="I102" s="78">
        <f t="shared" si="8"/>
        <v>25711236</v>
      </c>
      <c r="J102" s="78">
        <f t="shared" si="9"/>
        <v>22854432</v>
      </c>
      <c r="K102" s="95">
        <f t="shared" si="10"/>
        <v>57000</v>
      </c>
      <c r="L102" s="96">
        <f t="shared" si="11"/>
        <v>3138300.0000000005</v>
      </c>
      <c r="M102" s="85" t="s">
        <v>63</v>
      </c>
    </row>
    <row r="103" spans="1:13" x14ac:dyDescent="0.25">
      <c r="A103" s="85">
        <v>102</v>
      </c>
      <c r="B103" s="93">
        <v>3801</v>
      </c>
      <c r="C103" s="93">
        <v>38</v>
      </c>
      <c r="D103" s="90" t="s">
        <v>31</v>
      </c>
      <c r="E103" s="90">
        <v>1265</v>
      </c>
      <c r="F103" s="90">
        <f t="shared" si="6"/>
        <v>1391.5</v>
      </c>
      <c r="G103" s="85">
        <v>30120</v>
      </c>
      <c r="H103" s="77">
        <f t="shared" si="7"/>
        <v>38101800</v>
      </c>
      <c r="I103" s="78">
        <f t="shared" si="8"/>
        <v>34291620</v>
      </c>
      <c r="J103" s="78">
        <f t="shared" si="9"/>
        <v>30481440</v>
      </c>
      <c r="K103" s="95">
        <f t="shared" si="10"/>
        <v>76000</v>
      </c>
      <c r="L103" s="96">
        <f t="shared" si="11"/>
        <v>4174500</v>
      </c>
      <c r="M103" s="85" t="s">
        <v>63</v>
      </c>
    </row>
    <row r="104" spans="1:13" x14ac:dyDescent="0.25">
      <c r="A104" s="87">
        <v>103</v>
      </c>
      <c r="B104" s="93">
        <v>3802</v>
      </c>
      <c r="C104" s="93">
        <v>38</v>
      </c>
      <c r="D104" s="89" t="s">
        <v>12</v>
      </c>
      <c r="E104" s="90">
        <v>910</v>
      </c>
      <c r="F104" s="90">
        <f t="shared" si="6"/>
        <v>1001.0000000000001</v>
      </c>
      <c r="G104" s="85">
        <v>30120</v>
      </c>
      <c r="H104" s="77">
        <f t="shared" si="7"/>
        <v>27409200</v>
      </c>
      <c r="I104" s="78">
        <f t="shared" si="8"/>
        <v>24668280</v>
      </c>
      <c r="J104" s="78">
        <f t="shared" si="9"/>
        <v>21927360</v>
      </c>
      <c r="K104" s="95">
        <f t="shared" si="10"/>
        <v>55000</v>
      </c>
      <c r="L104" s="96">
        <f t="shared" si="11"/>
        <v>3003000.0000000005</v>
      </c>
      <c r="M104" s="85" t="s">
        <v>63</v>
      </c>
    </row>
    <row r="105" spans="1:13" x14ac:dyDescent="0.25">
      <c r="A105" s="85">
        <v>104</v>
      </c>
      <c r="B105" s="93">
        <v>3803</v>
      </c>
      <c r="C105" s="93">
        <v>38</v>
      </c>
      <c r="D105" s="89" t="s">
        <v>30</v>
      </c>
      <c r="E105" s="90">
        <v>828</v>
      </c>
      <c r="F105" s="90">
        <f t="shared" si="6"/>
        <v>910.80000000000007</v>
      </c>
      <c r="G105" s="85">
        <v>30120</v>
      </c>
      <c r="H105" s="77">
        <f t="shared" si="7"/>
        <v>24939360</v>
      </c>
      <c r="I105" s="78">
        <f t="shared" si="8"/>
        <v>22445424</v>
      </c>
      <c r="J105" s="78">
        <f t="shared" si="9"/>
        <v>19951488</v>
      </c>
      <c r="K105" s="95">
        <f t="shared" si="10"/>
        <v>50000</v>
      </c>
      <c r="L105" s="96">
        <f t="shared" si="11"/>
        <v>2732400</v>
      </c>
      <c r="M105" s="85" t="s">
        <v>63</v>
      </c>
    </row>
    <row r="106" spans="1:13" x14ac:dyDescent="0.25">
      <c r="A106" s="87">
        <v>105</v>
      </c>
      <c r="B106" s="93">
        <v>3804</v>
      </c>
      <c r="C106" s="93">
        <v>38</v>
      </c>
      <c r="D106" s="89" t="s">
        <v>12</v>
      </c>
      <c r="E106" s="90">
        <v>951</v>
      </c>
      <c r="F106" s="90">
        <f t="shared" si="6"/>
        <v>1046.1000000000001</v>
      </c>
      <c r="G106" s="85">
        <v>30120</v>
      </c>
      <c r="H106" s="77">
        <f t="shared" si="7"/>
        <v>28644120</v>
      </c>
      <c r="I106" s="78">
        <f t="shared" si="8"/>
        <v>25779708</v>
      </c>
      <c r="J106" s="78">
        <f t="shared" si="9"/>
        <v>22915296</v>
      </c>
      <c r="K106" s="95">
        <f t="shared" si="10"/>
        <v>57500</v>
      </c>
      <c r="L106" s="96">
        <f t="shared" si="11"/>
        <v>3138300.0000000005</v>
      </c>
      <c r="M106" s="85" t="s">
        <v>63</v>
      </c>
    </row>
    <row r="107" spans="1:13" x14ac:dyDescent="0.25">
      <c r="A107" s="85">
        <v>106</v>
      </c>
      <c r="B107" s="93">
        <v>3901</v>
      </c>
      <c r="C107" s="93">
        <v>39</v>
      </c>
      <c r="D107" s="90" t="s">
        <v>31</v>
      </c>
      <c r="E107" s="90">
        <v>1265</v>
      </c>
      <c r="F107" s="90">
        <f t="shared" si="6"/>
        <v>1391.5</v>
      </c>
      <c r="G107" s="85">
        <v>30200</v>
      </c>
      <c r="H107" s="77">
        <f t="shared" si="7"/>
        <v>38203000</v>
      </c>
      <c r="I107" s="78">
        <f t="shared" si="8"/>
        <v>34382700</v>
      </c>
      <c r="J107" s="78">
        <f t="shared" si="9"/>
        <v>30562400</v>
      </c>
      <c r="K107" s="95">
        <f t="shared" si="10"/>
        <v>76500</v>
      </c>
      <c r="L107" s="96">
        <f t="shared" si="11"/>
        <v>4174500</v>
      </c>
      <c r="M107" s="85" t="s">
        <v>63</v>
      </c>
    </row>
    <row r="108" spans="1:13" x14ac:dyDescent="0.25">
      <c r="A108" s="87">
        <v>107</v>
      </c>
      <c r="B108" s="93">
        <v>3902</v>
      </c>
      <c r="C108" s="93">
        <v>39</v>
      </c>
      <c r="D108" s="89" t="s">
        <v>12</v>
      </c>
      <c r="E108" s="90">
        <v>910</v>
      </c>
      <c r="F108" s="90">
        <f t="shared" si="6"/>
        <v>1001.0000000000001</v>
      </c>
      <c r="G108" s="85">
        <v>30200</v>
      </c>
      <c r="H108" s="77">
        <f t="shared" si="7"/>
        <v>27482000</v>
      </c>
      <c r="I108" s="78">
        <f t="shared" si="8"/>
        <v>24733800</v>
      </c>
      <c r="J108" s="78">
        <f t="shared" si="9"/>
        <v>21985600</v>
      </c>
      <c r="K108" s="95">
        <f t="shared" si="10"/>
        <v>55000</v>
      </c>
      <c r="L108" s="96">
        <f t="shared" si="11"/>
        <v>3003000.0000000005</v>
      </c>
      <c r="M108" s="85" t="s">
        <v>63</v>
      </c>
    </row>
    <row r="109" spans="1:13" x14ac:dyDescent="0.25">
      <c r="A109" s="85">
        <v>108</v>
      </c>
      <c r="B109" s="93">
        <v>3903</v>
      </c>
      <c r="C109" s="93">
        <v>39</v>
      </c>
      <c r="D109" s="89" t="s">
        <v>30</v>
      </c>
      <c r="E109" s="90">
        <v>828</v>
      </c>
      <c r="F109" s="90">
        <f t="shared" si="6"/>
        <v>910.80000000000007</v>
      </c>
      <c r="G109" s="85">
        <v>30200</v>
      </c>
      <c r="H109" s="77">
        <f t="shared" si="7"/>
        <v>25005600</v>
      </c>
      <c r="I109" s="78">
        <f t="shared" si="8"/>
        <v>22505040</v>
      </c>
      <c r="J109" s="78">
        <f t="shared" si="9"/>
        <v>20004480</v>
      </c>
      <c r="K109" s="95">
        <f t="shared" si="10"/>
        <v>50000</v>
      </c>
      <c r="L109" s="96">
        <f t="shared" si="11"/>
        <v>2732400</v>
      </c>
      <c r="M109" s="85" t="s">
        <v>63</v>
      </c>
    </row>
    <row r="110" spans="1:13" s="21" customFormat="1" ht="16.5" x14ac:dyDescent="0.25">
      <c r="A110" s="97" t="s">
        <v>3</v>
      </c>
      <c r="B110" s="98"/>
      <c r="C110" s="98"/>
      <c r="D110" s="99"/>
      <c r="E110" s="108">
        <f>SUM(E2:E109)</f>
        <v>107029</v>
      </c>
      <c r="F110" s="100">
        <f>SUM(F2:F109)</f>
        <v>117731.90000000013</v>
      </c>
      <c r="G110" s="101"/>
      <c r="H110" s="102">
        <f>SUM(H2:H109)</f>
        <v>3109710760</v>
      </c>
      <c r="I110" s="102">
        <f>SUM(I2:I109)</f>
        <v>2798739684</v>
      </c>
      <c r="J110" s="103">
        <f>SUM(J2:J109)</f>
        <v>2487768608</v>
      </c>
      <c r="K110" s="104"/>
      <c r="L110" s="102">
        <f>SUM(L2:L109)</f>
        <v>353195700</v>
      </c>
    </row>
  </sheetData>
  <mergeCells count="1">
    <mergeCell ref="A110:D1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F9A2-880D-424F-A686-FFB53DC3DDB4}">
  <dimension ref="A1:Q14"/>
  <sheetViews>
    <sheetView zoomScale="175" zoomScaleNormal="175" workbookViewId="0">
      <selection activeCell="D7" sqref="D7"/>
    </sheetView>
  </sheetViews>
  <sheetFormatPr defaultRowHeight="15" x14ac:dyDescent="0.25"/>
  <cols>
    <col min="1" max="1" width="4" style="84" customWidth="1"/>
    <col min="2" max="3" width="5.140625" style="105" customWidth="1"/>
    <col min="4" max="5" width="6.42578125" style="84" customWidth="1"/>
    <col min="6" max="6" width="7.140625" style="106" customWidth="1"/>
    <col min="7" max="7" width="6.7109375" style="106" customWidth="1"/>
    <col min="8" max="8" width="11.7109375" style="106" customWidth="1"/>
    <col min="9" max="9" width="11.42578125" style="106" customWidth="1"/>
    <col min="10" max="10" width="12.28515625" style="106" customWidth="1"/>
    <col min="11" max="11" width="8.7109375" style="107" customWidth="1"/>
    <col min="12" max="12" width="10.7109375" style="106" customWidth="1"/>
    <col min="13" max="13" width="8.140625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3" ht="57" customHeight="1" x14ac:dyDescent="0.25">
      <c r="A1" s="86" t="s">
        <v>1</v>
      </c>
      <c r="B1" s="86" t="s">
        <v>0</v>
      </c>
      <c r="C1" s="86" t="s">
        <v>2</v>
      </c>
      <c r="D1" s="86" t="s">
        <v>15</v>
      </c>
      <c r="E1" s="86" t="s">
        <v>16</v>
      </c>
      <c r="F1" s="86" t="s">
        <v>11</v>
      </c>
      <c r="G1" s="86" t="s">
        <v>65</v>
      </c>
      <c r="H1" s="81" t="s">
        <v>59</v>
      </c>
      <c r="I1" s="81" t="s">
        <v>60</v>
      </c>
      <c r="J1" s="81" t="s">
        <v>61</v>
      </c>
      <c r="K1" s="81" t="s">
        <v>66</v>
      </c>
      <c r="L1" s="86" t="s">
        <v>67</v>
      </c>
      <c r="M1" s="3" t="s">
        <v>62</v>
      </c>
    </row>
    <row r="2" spans="1:13" x14ac:dyDescent="0.25">
      <c r="A2" s="87">
        <v>23</v>
      </c>
      <c r="B2" s="93">
        <v>1503</v>
      </c>
      <c r="C2" s="93">
        <v>15</v>
      </c>
      <c r="D2" s="89" t="s">
        <v>30</v>
      </c>
      <c r="E2" s="90">
        <v>825</v>
      </c>
      <c r="F2" s="90">
        <f t="shared" ref="F2:F10" si="0">E2*1.1</f>
        <v>907.50000000000011</v>
      </c>
      <c r="G2" s="85" t="e">
        <f>#REF!</f>
        <v>#REF!</v>
      </c>
      <c r="H2" s="77">
        <v>0</v>
      </c>
      <c r="I2" s="78">
        <f t="shared" ref="I2:I10" si="1">H2*0.9</f>
        <v>0</v>
      </c>
      <c r="J2" s="78">
        <f t="shared" ref="J2:J10" si="2">H2*0.8</f>
        <v>0</v>
      </c>
      <c r="K2" s="95">
        <f t="shared" ref="K2:K10" si="3">MROUND((J2*0.03/12),500)</f>
        <v>0</v>
      </c>
      <c r="L2" s="96">
        <f t="shared" ref="L2:L10" si="4">F2*3000</f>
        <v>2722500.0000000005</v>
      </c>
      <c r="M2" s="85" t="s">
        <v>64</v>
      </c>
    </row>
    <row r="3" spans="1:13" x14ac:dyDescent="0.25">
      <c r="A3" s="87">
        <v>27</v>
      </c>
      <c r="B3" s="93">
        <v>1603</v>
      </c>
      <c r="C3" s="93">
        <v>16</v>
      </c>
      <c r="D3" s="89" t="s">
        <v>30</v>
      </c>
      <c r="E3" s="90">
        <v>825</v>
      </c>
      <c r="F3" s="90">
        <f t="shared" si="0"/>
        <v>907.50000000000011</v>
      </c>
      <c r="G3" s="85" t="e">
        <f>#REF!</f>
        <v>#REF!</v>
      </c>
      <c r="H3" s="77">
        <v>0</v>
      </c>
      <c r="I3" s="78">
        <f t="shared" si="1"/>
        <v>0</v>
      </c>
      <c r="J3" s="78">
        <f t="shared" si="2"/>
        <v>0</v>
      </c>
      <c r="K3" s="95">
        <f t="shared" si="3"/>
        <v>0</v>
      </c>
      <c r="L3" s="96">
        <f t="shared" si="4"/>
        <v>2722500.0000000005</v>
      </c>
      <c r="M3" s="85" t="s">
        <v>64</v>
      </c>
    </row>
    <row r="4" spans="1:13" x14ac:dyDescent="0.25">
      <c r="A4" s="87">
        <v>29</v>
      </c>
      <c r="B4" s="93">
        <v>1701</v>
      </c>
      <c r="C4" s="93">
        <v>17</v>
      </c>
      <c r="D4" s="90" t="s">
        <v>31</v>
      </c>
      <c r="E4" s="90">
        <v>1257</v>
      </c>
      <c r="F4" s="90">
        <f t="shared" si="0"/>
        <v>1382.7</v>
      </c>
      <c r="G4" s="85" t="e">
        <f>#REF!+80</f>
        <v>#REF!</v>
      </c>
      <c r="H4" s="77">
        <v>0</v>
      </c>
      <c r="I4" s="78">
        <f t="shared" si="1"/>
        <v>0</v>
      </c>
      <c r="J4" s="78">
        <f t="shared" si="2"/>
        <v>0</v>
      </c>
      <c r="K4" s="95">
        <f t="shared" si="3"/>
        <v>0</v>
      </c>
      <c r="L4" s="96">
        <f t="shared" si="4"/>
        <v>4148100</v>
      </c>
      <c r="M4" s="85" t="s">
        <v>64</v>
      </c>
    </row>
    <row r="5" spans="1:13" x14ac:dyDescent="0.25">
      <c r="A5" s="85">
        <v>30</v>
      </c>
      <c r="B5" s="93">
        <v>1702</v>
      </c>
      <c r="C5" s="93">
        <v>17</v>
      </c>
      <c r="D5" s="89" t="s">
        <v>12</v>
      </c>
      <c r="E5" s="90">
        <v>905</v>
      </c>
      <c r="F5" s="90">
        <f t="shared" si="0"/>
        <v>995.50000000000011</v>
      </c>
      <c r="G5" s="85" t="e">
        <f>G4</f>
        <v>#REF!</v>
      </c>
      <c r="H5" s="77">
        <v>0</v>
      </c>
      <c r="I5" s="78">
        <f t="shared" si="1"/>
        <v>0</v>
      </c>
      <c r="J5" s="78">
        <f t="shared" si="2"/>
        <v>0</v>
      </c>
      <c r="K5" s="95">
        <f t="shared" si="3"/>
        <v>0</v>
      </c>
      <c r="L5" s="96">
        <f t="shared" si="4"/>
        <v>2986500.0000000005</v>
      </c>
      <c r="M5" s="85" t="s">
        <v>64</v>
      </c>
    </row>
    <row r="6" spans="1:13" x14ac:dyDescent="0.25">
      <c r="A6" s="87">
        <v>31</v>
      </c>
      <c r="B6" s="93">
        <v>1703</v>
      </c>
      <c r="C6" s="93">
        <v>17</v>
      </c>
      <c r="D6" s="89" t="s">
        <v>30</v>
      </c>
      <c r="E6" s="90">
        <v>825</v>
      </c>
      <c r="F6" s="90">
        <f t="shared" si="0"/>
        <v>907.50000000000011</v>
      </c>
      <c r="G6" s="85" t="e">
        <f>G5</f>
        <v>#REF!</v>
      </c>
      <c r="H6" s="77">
        <v>0</v>
      </c>
      <c r="I6" s="78">
        <f t="shared" si="1"/>
        <v>0</v>
      </c>
      <c r="J6" s="78">
        <f t="shared" si="2"/>
        <v>0</v>
      </c>
      <c r="K6" s="95">
        <f t="shared" si="3"/>
        <v>0</v>
      </c>
      <c r="L6" s="96">
        <f t="shared" si="4"/>
        <v>2722500.0000000005</v>
      </c>
      <c r="M6" s="85" t="s">
        <v>64</v>
      </c>
    </row>
    <row r="7" spans="1:13" x14ac:dyDescent="0.25">
      <c r="A7" s="87">
        <v>33</v>
      </c>
      <c r="B7" s="93">
        <v>1801</v>
      </c>
      <c r="C7" s="93">
        <v>18</v>
      </c>
      <c r="D7" s="90" t="s">
        <v>31</v>
      </c>
      <c r="E7" s="90">
        <v>1257</v>
      </c>
      <c r="F7" s="90">
        <f t="shared" si="0"/>
        <v>1382.7</v>
      </c>
      <c r="G7" s="85" t="e">
        <f>#REF!+80</f>
        <v>#REF!</v>
      </c>
      <c r="H7" s="77">
        <v>0</v>
      </c>
      <c r="I7" s="78">
        <f t="shared" si="1"/>
        <v>0</v>
      </c>
      <c r="J7" s="78">
        <f t="shared" si="2"/>
        <v>0</v>
      </c>
      <c r="K7" s="95">
        <f t="shared" si="3"/>
        <v>0</v>
      </c>
      <c r="L7" s="96">
        <f t="shared" si="4"/>
        <v>4148100</v>
      </c>
      <c r="M7" s="85" t="s">
        <v>64</v>
      </c>
    </row>
    <row r="8" spans="1:13" x14ac:dyDescent="0.25">
      <c r="A8" s="87">
        <v>35</v>
      </c>
      <c r="B8" s="93">
        <v>1803</v>
      </c>
      <c r="C8" s="93">
        <v>18</v>
      </c>
      <c r="D8" s="89" t="s">
        <v>30</v>
      </c>
      <c r="E8" s="90">
        <v>825</v>
      </c>
      <c r="F8" s="90">
        <f t="shared" si="0"/>
        <v>907.50000000000011</v>
      </c>
      <c r="G8" s="85" t="e">
        <f>#REF!</f>
        <v>#REF!</v>
      </c>
      <c r="H8" s="77">
        <v>0</v>
      </c>
      <c r="I8" s="78">
        <f t="shared" si="1"/>
        <v>0</v>
      </c>
      <c r="J8" s="78">
        <f t="shared" si="2"/>
        <v>0</v>
      </c>
      <c r="K8" s="95">
        <f t="shared" si="3"/>
        <v>0</v>
      </c>
      <c r="L8" s="96">
        <f t="shared" si="4"/>
        <v>2722500.0000000005</v>
      </c>
      <c r="M8" s="85" t="s">
        <v>64</v>
      </c>
    </row>
    <row r="9" spans="1:13" x14ac:dyDescent="0.25">
      <c r="A9" s="85">
        <v>36</v>
      </c>
      <c r="B9" s="93">
        <v>1804</v>
      </c>
      <c r="C9" s="93">
        <v>18</v>
      </c>
      <c r="D9" s="89" t="s">
        <v>12</v>
      </c>
      <c r="E9" s="90">
        <v>947</v>
      </c>
      <c r="F9" s="90">
        <f t="shared" si="0"/>
        <v>1041.7</v>
      </c>
      <c r="G9" s="85" t="e">
        <f>G8</f>
        <v>#REF!</v>
      </c>
      <c r="H9" s="77">
        <v>0</v>
      </c>
      <c r="I9" s="78">
        <f t="shared" si="1"/>
        <v>0</v>
      </c>
      <c r="J9" s="78">
        <f t="shared" si="2"/>
        <v>0</v>
      </c>
      <c r="K9" s="95">
        <f t="shared" si="3"/>
        <v>0</v>
      </c>
      <c r="L9" s="96">
        <f t="shared" si="4"/>
        <v>3125100</v>
      </c>
      <c r="M9" s="85" t="s">
        <v>64</v>
      </c>
    </row>
    <row r="10" spans="1:13" x14ac:dyDescent="0.25">
      <c r="A10" s="85">
        <v>40</v>
      </c>
      <c r="B10" s="93">
        <v>1904</v>
      </c>
      <c r="C10" s="93">
        <v>19</v>
      </c>
      <c r="D10" s="89" t="s">
        <v>12</v>
      </c>
      <c r="E10" s="90">
        <v>947</v>
      </c>
      <c r="F10" s="90">
        <f t="shared" si="0"/>
        <v>1041.7</v>
      </c>
      <c r="G10" s="85" t="e">
        <f>#REF!</f>
        <v>#REF!</v>
      </c>
      <c r="H10" s="77">
        <v>0</v>
      </c>
      <c r="I10" s="78">
        <f t="shared" si="1"/>
        <v>0</v>
      </c>
      <c r="J10" s="78">
        <f t="shared" si="2"/>
        <v>0</v>
      </c>
      <c r="K10" s="95">
        <f t="shared" si="3"/>
        <v>0</v>
      </c>
      <c r="L10" s="96">
        <f t="shared" si="4"/>
        <v>3125100</v>
      </c>
      <c r="M10" s="85" t="s">
        <v>64</v>
      </c>
    </row>
    <row r="11" spans="1:13" x14ac:dyDescent="0.25">
      <c r="A11" s="87">
        <v>95</v>
      </c>
      <c r="B11" s="93">
        <v>3303</v>
      </c>
      <c r="C11" s="93">
        <v>33</v>
      </c>
      <c r="D11" s="89" t="s">
        <v>30</v>
      </c>
      <c r="E11" s="90">
        <v>825</v>
      </c>
      <c r="F11" s="90">
        <f t="shared" ref="F11:F13" si="5">E11*1.1</f>
        <v>907.50000000000011</v>
      </c>
      <c r="G11" s="85" t="e">
        <f>#REF!</f>
        <v>#REF!</v>
      </c>
      <c r="H11" s="77">
        <v>0</v>
      </c>
      <c r="I11" s="78">
        <f t="shared" ref="I11:I13" si="6">H11*0.9</f>
        <v>0</v>
      </c>
      <c r="J11" s="78">
        <f t="shared" ref="J11:J13" si="7">H11*0.8</f>
        <v>0</v>
      </c>
      <c r="K11" s="95">
        <f t="shared" ref="K11:K13" si="8">MROUND((J11*0.03/12),500)</f>
        <v>0</v>
      </c>
      <c r="L11" s="96">
        <f t="shared" ref="L11:L13" si="9">F11*3000</f>
        <v>2722500.0000000005</v>
      </c>
      <c r="M11" s="85" t="s">
        <v>64</v>
      </c>
    </row>
    <row r="12" spans="1:13" x14ac:dyDescent="0.25">
      <c r="A12" s="85">
        <v>96</v>
      </c>
      <c r="B12" s="93">
        <v>3304</v>
      </c>
      <c r="C12" s="93">
        <v>33</v>
      </c>
      <c r="D12" s="89" t="s">
        <v>12</v>
      </c>
      <c r="E12" s="90">
        <v>947</v>
      </c>
      <c r="F12" s="90">
        <f t="shared" si="5"/>
        <v>1041.7</v>
      </c>
      <c r="G12" s="85" t="e">
        <f>G11</f>
        <v>#REF!</v>
      </c>
      <c r="H12" s="77">
        <v>0</v>
      </c>
      <c r="I12" s="78">
        <f t="shared" si="6"/>
        <v>0</v>
      </c>
      <c r="J12" s="78">
        <f t="shared" si="7"/>
        <v>0</v>
      </c>
      <c r="K12" s="95">
        <f t="shared" si="8"/>
        <v>0</v>
      </c>
      <c r="L12" s="96">
        <f t="shared" si="9"/>
        <v>3125100</v>
      </c>
      <c r="M12" s="85" t="s">
        <v>64</v>
      </c>
    </row>
    <row r="13" spans="1:13" x14ac:dyDescent="0.25">
      <c r="A13" s="85">
        <v>120</v>
      </c>
      <c r="B13" s="93">
        <v>3904</v>
      </c>
      <c r="C13" s="93">
        <v>39</v>
      </c>
      <c r="D13" s="89" t="s">
        <v>12</v>
      </c>
      <c r="E13" s="90">
        <v>951</v>
      </c>
      <c r="F13" s="90">
        <f t="shared" si="5"/>
        <v>1046.1000000000001</v>
      </c>
      <c r="G13" s="85" t="e">
        <f>#REF!</f>
        <v>#REF!</v>
      </c>
      <c r="H13" s="77">
        <v>0</v>
      </c>
      <c r="I13" s="78">
        <f t="shared" si="6"/>
        <v>0</v>
      </c>
      <c r="J13" s="78">
        <f t="shared" si="7"/>
        <v>0</v>
      </c>
      <c r="K13" s="95">
        <f t="shared" si="8"/>
        <v>0</v>
      </c>
      <c r="L13" s="96">
        <f t="shared" si="9"/>
        <v>3138300.0000000005</v>
      </c>
      <c r="M13" s="85" t="s">
        <v>64</v>
      </c>
    </row>
    <row r="14" spans="1:13" s="21" customFormat="1" ht="16.5" x14ac:dyDescent="0.25">
      <c r="A14" s="97" t="s">
        <v>3</v>
      </c>
      <c r="B14" s="98"/>
      <c r="C14" s="98"/>
      <c r="D14" s="99"/>
      <c r="E14" s="108">
        <f>SUM(E2:E13)</f>
        <v>11336</v>
      </c>
      <c r="F14" s="100">
        <f>SUM(F2:F13)</f>
        <v>12469.600000000002</v>
      </c>
      <c r="G14" s="101"/>
      <c r="H14" s="102">
        <f>SUM(H2:H13)</f>
        <v>0</v>
      </c>
      <c r="I14" s="102">
        <f>SUM(I2:I13)</f>
        <v>0</v>
      </c>
      <c r="J14" s="103">
        <f>SUM(J2:J13)</f>
        <v>0</v>
      </c>
      <c r="K14" s="104"/>
      <c r="L14" s="102">
        <f>SUM(L2:L13)</f>
        <v>37408800</v>
      </c>
    </row>
  </sheetData>
  <mergeCells count="1">
    <mergeCell ref="A14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A0F8-B2E5-45CE-85AF-A945E6CA30DE}">
  <dimension ref="A1:Q124"/>
  <sheetViews>
    <sheetView topLeftCell="A103" zoomScale="175" zoomScaleNormal="175" workbookViewId="0">
      <selection activeCell="G20" sqref="G20:G111"/>
    </sheetView>
  </sheetViews>
  <sheetFormatPr defaultRowHeight="15" x14ac:dyDescent="0.25"/>
  <cols>
    <col min="1" max="1" width="4" style="84" customWidth="1"/>
    <col min="2" max="3" width="5.140625" style="105" customWidth="1"/>
    <col min="4" max="5" width="6.42578125" style="84" customWidth="1"/>
    <col min="6" max="6" width="7.140625" style="106" customWidth="1"/>
    <col min="7" max="7" width="6.7109375" style="106" customWidth="1"/>
    <col min="8" max="8" width="11.7109375" style="106" customWidth="1"/>
    <col min="9" max="9" width="11.42578125" style="106" customWidth="1"/>
    <col min="10" max="10" width="12.28515625" style="106" customWidth="1"/>
    <col min="11" max="11" width="8.7109375" style="107" customWidth="1"/>
    <col min="12" max="12" width="10.7109375" style="106" customWidth="1"/>
    <col min="13" max="13" width="8.140625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3" ht="57" customHeight="1" x14ac:dyDescent="0.25">
      <c r="A1" s="86" t="s">
        <v>1</v>
      </c>
      <c r="B1" s="86" t="s">
        <v>0</v>
      </c>
      <c r="C1" s="86" t="s">
        <v>2</v>
      </c>
      <c r="D1" s="86" t="s">
        <v>15</v>
      </c>
      <c r="E1" s="86" t="s">
        <v>16</v>
      </c>
      <c r="F1" s="86" t="s">
        <v>11</v>
      </c>
      <c r="G1" s="86" t="s">
        <v>65</v>
      </c>
      <c r="H1" s="81" t="s">
        <v>59</v>
      </c>
      <c r="I1" s="81" t="s">
        <v>60</v>
      </c>
      <c r="J1" s="81" t="s">
        <v>61</v>
      </c>
      <c r="K1" s="81" t="s">
        <v>66</v>
      </c>
      <c r="L1" s="86" t="s">
        <v>67</v>
      </c>
      <c r="M1" s="3" t="s">
        <v>62</v>
      </c>
    </row>
    <row r="2" spans="1:13" x14ac:dyDescent="0.25">
      <c r="A2" s="87">
        <v>1</v>
      </c>
      <c r="B2" s="88">
        <v>901</v>
      </c>
      <c r="C2" s="88">
        <v>9</v>
      </c>
      <c r="D2" s="90" t="s">
        <v>14</v>
      </c>
      <c r="E2" s="90">
        <v>676</v>
      </c>
      <c r="F2" s="90">
        <f>E2*1.1</f>
        <v>743.6</v>
      </c>
      <c r="G2" s="87">
        <v>27800</v>
      </c>
      <c r="H2" s="79">
        <v>0</v>
      </c>
      <c r="I2" s="80">
        <f>H2*0.9</f>
        <v>0</v>
      </c>
      <c r="J2" s="80">
        <f>H2*0.8</f>
        <v>0</v>
      </c>
      <c r="K2" s="91">
        <f>MROUND((J2*0.03/12),500)</f>
        <v>0</v>
      </c>
      <c r="L2" s="92">
        <f>F2*3000</f>
        <v>2230800</v>
      </c>
      <c r="M2" s="85" t="s">
        <v>64</v>
      </c>
    </row>
    <row r="3" spans="1:13" x14ac:dyDescent="0.25">
      <c r="A3" s="85">
        <v>2</v>
      </c>
      <c r="B3" s="93">
        <v>902</v>
      </c>
      <c r="C3" s="94">
        <v>9</v>
      </c>
      <c r="D3" s="90" t="s">
        <v>14</v>
      </c>
      <c r="E3" s="90">
        <v>678</v>
      </c>
      <c r="F3" s="90">
        <f t="shared" ref="F3:F60" si="0">E3*1.1</f>
        <v>745.80000000000007</v>
      </c>
      <c r="G3" s="85">
        <f>G2</f>
        <v>27800</v>
      </c>
      <c r="H3" s="79">
        <v>0</v>
      </c>
      <c r="I3" s="80">
        <f t="shared" ref="I3:I66" si="1">H3*0.9</f>
        <v>0</v>
      </c>
      <c r="J3" s="80">
        <f t="shared" ref="J3:J66" si="2">H3*0.8</f>
        <v>0</v>
      </c>
      <c r="K3" s="91">
        <f t="shared" ref="K3:K66" si="3">MROUND((J3*0.03/12),500)</f>
        <v>0</v>
      </c>
      <c r="L3" s="92">
        <f t="shared" ref="L3:L66" si="4">F3*3000</f>
        <v>2237400</v>
      </c>
      <c r="M3" s="85" t="s">
        <v>64</v>
      </c>
    </row>
    <row r="4" spans="1:13" x14ac:dyDescent="0.25">
      <c r="A4" s="87">
        <v>3</v>
      </c>
      <c r="B4" s="93">
        <v>1001</v>
      </c>
      <c r="C4" s="93">
        <v>10</v>
      </c>
      <c r="D4" s="90" t="s">
        <v>14</v>
      </c>
      <c r="E4" s="90">
        <v>676</v>
      </c>
      <c r="F4" s="90">
        <f t="shared" si="0"/>
        <v>743.6</v>
      </c>
      <c r="G4" s="85">
        <f>G3+80</f>
        <v>27880</v>
      </c>
      <c r="H4" s="79">
        <v>0</v>
      </c>
      <c r="I4" s="80">
        <f t="shared" si="1"/>
        <v>0</v>
      </c>
      <c r="J4" s="80">
        <f t="shared" si="2"/>
        <v>0</v>
      </c>
      <c r="K4" s="91">
        <f t="shared" si="3"/>
        <v>0</v>
      </c>
      <c r="L4" s="92">
        <f t="shared" si="4"/>
        <v>2230800</v>
      </c>
      <c r="M4" s="85" t="s">
        <v>64</v>
      </c>
    </row>
    <row r="5" spans="1:13" x14ac:dyDescent="0.25">
      <c r="A5" s="85">
        <v>4</v>
      </c>
      <c r="B5" s="93">
        <v>1002</v>
      </c>
      <c r="C5" s="93">
        <v>10</v>
      </c>
      <c r="D5" s="90" t="s">
        <v>14</v>
      </c>
      <c r="E5" s="90">
        <v>678</v>
      </c>
      <c r="F5" s="90">
        <f t="shared" si="0"/>
        <v>745.80000000000007</v>
      </c>
      <c r="G5" s="85">
        <f>G4</f>
        <v>27880</v>
      </c>
      <c r="H5" s="79">
        <v>0</v>
      </c>
      <c r="I5" s="80">
        <f t="shared" si="1"/>
        <v>0</v>
      </c>
      <c r="J5" s="80">
        <f t="shared" si="2"/>
        <v>0</v>
      </c>
      <c r="K5" s="91">
        <f t="shared" si="3"/>
        <v>0</v>
      </c>
      <c r="L5" s="92">
        <f t="shared" si="4"/>
        <v>2237400</v>
      </c>
      <c r="M5" s="85" t="s">
        <v>64</v>
      </c>
    </row>
    <row r="6" spans="1:13" x14ac:dyDescent="0.25">
      <c r="A6" s="87">
        <v>5</v>
      </c>
      <c r="B6" s="93">
        <v>1003</v>
      </c>
      <c r="C6" s="93">
        <v>10</v>
      </c>
      <c r="D6" s="90" t="s">
        <v>12</v>
      </c>
      <c r="E6" s="90">
        <v>774</v>
      </c>
      <c r="F6" s="90">
        <f t="shared" si="0"/>
        <v>851.40000000000009</v>
      </c>
      <c r="G6" s="85">
        <f>G5</f>
        <v>27880</v>
      </c>
      <c r="H6" s="79">
        <v>0</v>
      </c>
      <c r="I6" s="80">
        <f t="shared" si="1"/>
        <v>0</v>
      </c>
      <c r="J6" s="80">
        <f t="shared" si="2"/>
        <v>0</v>
      </c>
      <c r="K6" s="91">
        <f t="shared" si="3"/>
        <v>0</v>
      </c>
      <c r="L6" s="92">
        <f t="shared" si="4"/>
        <v>2554200.0000000005</v>
      </c>
      <c r="M6" s="85" t="s">
        <v>64</v>
      </c>
    </row>
    <row r="7" spans="1:13" x14ac:dyDescent="0.25">
      <c r="A7" s="85">
        <v>6</v>
      </c>
      <c r="B7" s="93">
        <v>1004</v>
      </c>
      <c r="C7" s="93">
        <v>10</v>
      </c>
      <c r="D7" s="90" t="s">
        <v>12</v>
      </c>
      <c r="E7" s="90">
        <v>777</v>
      </c>
      <c r="F7" s="90">
        <f t="shared" si="0"/>
        <v>854.7</v>
      </c>
      <c r="G7" s="85">
        <f>G6</f>
        <v>27880</v>
      </c>
      <c r="H7" s="79">
        <v>0</v>
      </c>
      <c r="I7" s="80">
        <f t="shared" si="1"/>
        <v>0</v>
      </c>
      <c r="J7" s="80">
        <f t="shared" si="2"/>
        <v>0</v>
      </c>
      <c r="K7" s="91">
        <f t="shared" si="3"/>
        <v>0</v>
      </c>
      <c r="L7" s="92">
        <f t="shared" si="4"/>
        <v>2564100</v>
      </c>
      <c r="M7" s="85" t="s">
        <v>64</v>
      </c>
    </row>
    <row r="8" spans="1:13" x14ac:dyDescent="0.25">
      <c r="A8" s="87">
        <v>7</v>
      </c>
      <c r="B8" s="93">
        <v>1101</v>
      </c>
      <c r="C8" s="93">
        <v>11</v>
      </c>
      <c r="D8" s="90" t="s">
        <v>14</v>
      </c>
      <c r="E8" s="90">
        <v>676</v>
      </c>
      <c r="F8" s="90">
        <f t="shared" si="0"/>
        <v>743.6</v>
      </c>
      <c r="G8" s="85">
        <f>G7+80</f>
        <v>27960</v>
      </c>
      <c r="H8" s="79">
        <v>0</v>
      </c>
      <c r="I8" s="80">
        <f t="shared" si="1"/>
        <v>0</v>
      </c>
      <c r="J8" s="80">
        <f t="shared" si="2"/>
        <v>0</v>
      </c>
      <c r="K8" s="91">
        <f t="shared" si="3"/>
        <v>0</v>
      </c>
      <c r="L8" s="92">
        <f t="shared" si="4"/>
        <v>2230800</v>
      </c>
      <c r="M8" s="85" t="s">
        <v>64</v>
      </c>
    </row>
    <row r="9" spans="1:13" x14ac:dyDescent="0.25">
      <c r="A9" s="85">
        <v>8</v>
      </c>
      <c r="B9" s="93">
        <v>1102</v>
      </c>
      <c r="C9" s="93">
        <v>11</v>
      </c>
      <c r="D9" s="90" t="s">
        <v>14</v>
      </c>
      <c r="E9" s="90">
        <v>678</v>
      </c>
      <c r="F9" s="90">
        <f t="shared" si="0"/>
        <v>745.80000000000007</v>
      </c>
      <c r="G9" s="85">
        <f>G8</f>
        <v>27960</v>
      </c>
      <c r="H9" s="79">
        <v>0</v>
      </c>
      <c r="I9" s="80">
        <f t="shared" si="1"/>
        <v>0</v>
      </c>
      <c r="J9" s="80">
        <f t="shared" si="2"/>
        <v>0</v>
      </c>
      <c r="K9" s="91">
        <f t="shared" si="3"/>
        <v>0</v>
      </c>
      <c r="L9" s="92">
        <f t="shared" si="4"/>
        <v>2237400</v>
      </c>
      <c r="M9" s="85" t="s">
        <v>64</v>
      </c>
    </row>
    <row r="10" spans="1:13" x14ac:dyDescent="0.25">
      <c r="A10" s="87">
        <v>9</v>
      </c>
      <c r="B10" s="93">
        <v>1103</v>
      </c>
      <c r="C10" s="93">
        <v>11</v>
      </c>
      <c r="D10" s="90" t="s">
        <v>12</v>
      </c>
      <c r="E10" s="90">
        <v>774</v>
      </c>
      <c r="F10" s="90">
        <f t="shared" si="0"/>
        <v>851.40000000000009</v>
      </c>
      <c r="G10" s="85">
        <f>G9</f>
        <v>27960</v>
      </c>
      <c r="H10" s="79">
        <v>0</v>
      </c>
      <c r="I10" s="80">
        <f t="shared" si="1"/>
        <v>0</v>
      </c>
      <c r="J10" s="80">
        <f t="shared" si="2"/>
        <v>0</v>
      </c>
      <c r="K10" s="91">
        <f t="shared" si="3"/>
        <v>0</v>
      </c>
      <c r="L10" s="92">
        <f t="shared" si="4"/>
        <v>2554200.0000000005</v>
      </c>
      <c r="M10" s="85" t="s">
        <v>64</v>
      </c>
    </row>
    <row r="11" spans="1:13" x14ac:dyDescent="0.25">
      <c r="A11" s="85">
        <v>10</v>
      </c>
      <c r="B11" s="93">
        <v>1104</v>
      </c>
      <c r="C11" s="93">
        <v>11</v>
      </c>
      <c r="D11" s="90" t="s">
        <v>12</v>
      </c>
      <c r="E11" s="90">
        <v>777</v>
      </c>
      <c r="F11" s="90">
        <f t="shared" si="0"/>
        <v>854.7</v>
      </c>
      <c r="G11" s="85">
        <f>G10</f>
        <v>27960</v>
      </c>
      <c r="H11" s="79">
        <v>0</v>
      </c>
      <c r="I11" s="80">
        <f t="shared" si="1"/>
        <v>0</v>
      </c>
      <c r="J11" s="80">
        <f t="shared" si="2"/>
        <v>0</v>
      </c>
      <c r="K11" s="91">
        <f t="shared" si="3"/>
        <v>0</v>
      </c>
      <c r="L11" s="92">
        <f t="shared" si="4"/>
        <v>2564100</v>
      </c>
      <c r="M11" s="85" t="s">
        <v>64</v>
      </c>
    </row>
    <row r="12" spans="1:13" x14ac:dyDescent="0.25">
      <c r="A12" s="87">
        <v>11</v>
      </c>
      <c r="B12" s="93">
        <v>1201</v>
      </c>
      <c r="C12" s="93">
        <v>12</v>
      </c>
      <c r="D12" s="90" t="s">
        <v>14</v>
      </c>
      <c r="E12" s="90">
        <v>676</v>
      </c>
      <c r="F12" s="90">
        <f t="shared" si="0"/>
        <v>743.6</v>
      </c>
      <c r="G12" s="85">
        <f>G11+80</f>
        <v>28040</v>
      </c>
      <c r="H12" s="79">
        <v>0</v>
      </c>
      <c r="I12" s="80">
        <f t="shared" si="1"/>
        <v>0</v>
      </c>
      <c r="J12" s="80">
        <f t="shared" si="2"/>
        <v>0</v>
      </c>
      <c r="K12" s="91">
        <f t="shared" si="3"/>
        <v>0</v>
      </c>
      <c r="L12" s="92">
        <f t="shared" si="4"/>
        <v>2230800</v>
      </c>
      <c r="M12" s="85" t="s">
        <v>64</v>
      </c>
    </row>
    <row r="13" spans="1:13" x14ac:dyDescent="0.25">
      <c r="A13" s="85">
        <v>12</v>
      </c>
      <c r="B13" s="93">
        <v>1202</v>
      </c>
      <c r="C13" s="93">
        <v>12</v>
      </c>
      <c r="D13" s="90" t="s">
        <v>14</v>
      </c>
      <c r="E13" s="90">
        <v>678</v>
      </c>
      <c r="F13" s="90">
        <f t="shared" si="0"/>
        <v>745.80000000000007</v>
      </c>
      <c r="G13" s="85">
        <f>G12</f>
        <v>28040</v>
      </c>
      <c r="H13" s="79">
        <v>0</v>
      </c>
      <c r="I13" s="80">
        <f t="shared" si="1"/>
        <v>0</v>
      </c>
      <c r="J13" s="80">
        <f t="shared" si="2"/>
        <v>0</v>
      </c>
      <c r="K13" s="91">
        <f t="shared" si="3"/>
        <v>0</v>
      </c>
      <c r="L13" s="92">
        <f t="shared" si="4"/>
        <v>2237400</v>
      </c>
      <c r="M13" s="85" t="s">
        <v>64</v>
      </c>
    </row>
    <row r="14" spans="1:13" x14ac:dyDescent="0.25">
      <c r="A14" s="87">
        <v>13</v>
      </c>
      <c r="B14" s="93">
        <v>1203</v>
      </c>
      <c r="C14" s="93">
        <v>12</v>
      </c>
      <c r="D14" s="90" t="s">
        <v>12</v>
      </c>
      <c r="E14" s="90">
        <v>774</v>
      </c>
      <c r="F14" s="90">
        <f t="shared" si="0"/>
        <v>851.40000000000009</v>
      </c>
      <c r="G14" s="85">
        <f>G13</f>
        <v>28040</v>
      </c>
      <c r="H14" s="79">
        <v>0</v>
      </c>
      <c r="I14" s="80">
        <f t="shared" si="1"/>
        <v>0</v>
      </c>
      <c r="J14" s="80">
        <f t="shared" si="2"/>
        <v>0</v>
      </c>
      <c r="K14" s="91">
        <f t="shared" si="3"/>
        <v>0</v>
      </c>
      <c r="L14" s="92">
        <f t="shared" si="4"/>
        <v>2554200.0000000005</v>
      </c>
      <c r="M14" s="85" t="s">
        <v>64</v>
      </c>
    </row>
    <row r="15" spans="1:13" x14ac:dyDescent="0.25">
      <c r="A15" s="85">
        <v>14</v>
      </c>
      <c r="B15" s="93">
        <v>1204</v>
      </c>
      <c r="C15" s="93">
        <v>12</v>
      </c>
      <c r="D15" s="90" t="s">
        <v>12</v>
      </c>
      <c r="E15" s="90">
        <v>777</v>
      </c>
      <c r="F15" s="90">
        <f t="shared" si="0"/>
        <v>854.7</v>
      </c>
      <c r="G15" s="85">
        <f>G14</f>
        <v>28040</v>
      </c>
      <c r="H15" s="79">
        <v>0</v>
      </c>
      <c r="I15" s="80">
        <f t="shared" si="1"/>
        <v>0</v>
      </c>
      <c r="J15" s="80">
        <f t="shared" si="2"/>
        <v>0</v>
      </c>
      <c r="K15" s="91">
        <f t="shared" si="3"/>
        <v>0</v>
      </c>
      <c r="L15" s="92">
        <f t="shared" si="4"/>
        <v>2564100</v>
      </c>
      <c r="M15" s="85" t="s">
        <v>64</v>
      </c>
    </row>
    <row r="16" spans="1:13" x14ac:dyDescent="0.25">
      <c r="A16" s="87">
        <v>15</v>
      </c>
      <c r="B16" s="93">
        <v>1401</v>
      </c>
      <c r="C16" s="93">
        <v>14</v>
      </c>
      <c r="D16" s="90" t="s">
        <v>14</v>
      </c>
      <c r="E16" s="90">
        <v>676</v>
      </c>
      <c r="F16" s="90">
        <f t="shared" si="0"/>
        <v>743.6</v>
      </c>
      <c r="G16" s="85">
        <f>G15+160</f>
        <v>28200</v>
      </c>
      <c r="H16" s="79">
        <v>0</v>
      </c>
      <c r="I16" s="80">
        <f t="shared" si="1"/>
        <v>0</v>
      </c>
      <c r="J16" s="80">
        <f t="shared" si="2"/>
        <v>0</v>
      </c>
      <c r="K16" s="91">
        <f t="shared" si="3"/>
        <v>0</v>
      </c>
      <c r="L16" s="92">
        <f t="shared" si="4"/>
        <v>2230800</v>
      </c>
      <c r="M16" s="85" t="s">
        <v>64</v>
      </c>
    </row>
    <row r="17" spans="1:13" x14ac:dyDescent="0.25">
      <c r="A17" s="85">
        <v>16</v>
      </c>
      <c r="B17" s="93">
        <v>1402</v>
      </c>
      <c r="C17" s="93">
        <v>14</v>
      </c>
      <c r="D17" s="90" t="s">
        <v>14</v>
      </c>
      <c r="E17" s="90">
        <v>678</v>
      </c>
      <c r="F17" s="90">
        <f t="shared" si="0"/>
        <v>745.80000000000007</v>
      </c>
      <c r="G17" s="85">
        <f>G16</f>
        <v>28200</v>
      </c>
      <c r="H17" s="79">
        <v>0</v>
      </c>
      <c r="I17" s="80">
        <f t="shared" si="1"/>
        <v>0</v>
      </c>
      <c r="J17" s="80">
        <f t="shared" si="2"/>
        <v>0</v>
      </c>
      <c r="K17" s="91">
        <f t="shared" si="3"/>
        <v>0</v>
      </c>
      <c r="L17" s="92">
        <f t="shared" si="4"/>
        <v>2237400</v>
      </c>
      <c r="M17" s="85" t="s">
        <v>64</v>
      </c>
    </row>
    <row r="18" spans="1:13" x14ac:dyDescent="0.25">
      <c r="A18" s="87">
        <v>17</v>
      </c>
      <c r="B18" s="93">
        <v>1403</v>
      </c>
      <c r="C18" s="93">
        <v>14</v>
      </c>
      <c r="D18" s="90" t="s">
        <v>12</v>
      </c>
      <c r="E18" s="90">
        <v>774</v>
      </c>
      <c r="F18" s="90">
        <f t="shared" si="0"/>
        <v>851.40000000000009</v>
      </c>
      <c r="G18" s="85">
        <f>G17</f>
        <v>28200</v>
      </c>
      <c r="H18" s="79">
        <v>0</v>
      </c>
      <c r="I18" s="80">
        <f t="shared" si="1"/>
        <v>0</v>
      </c>
      <c r="J18" s="80">
        <f t="shared" si="2"/>
        <v>0</v>
      </c>
      <c r="K18" s="91">
        <f t="shared" si="3"/>
        <v>0</v>
      </c>
      <c r="L18" s="92">
        <f t="shared" si="4"/>
        <v>2554200.0000000005</v>
      </c>
      <c r="M18" s="85" t="s">
        <v>64</v>
      </c>
    </row>
    <row r="19" spans="1:13" x14ac:dyDescent="0.25">
      <c r="A19" s="85">
        <v>18</v>
      </c>
      <c r="B19" s="93">
        <v>1404</v>
      </c>
      <c r="C19" s="93">
        <v>14</v>
      </c>
      <c r="D19" s="90" t="s">
        <v>12</v>
      </c>
      <c r="E19" s="90">
        <v>777</v>
      </c>
      <c r="F19" s="90">
        <f t="shared" si="0"/>
        <v>854.7</v>
      </c>
      <c r="G19" s="85">
        <f>G18</f>
        <v>28200</v>
      </c>
      <c r="H19" s="79">
        <v>0</v>
      </c>
      <c r="I19" s="80">
        <f t="shared" si="1"/>
        <v>0</v>
      </c>
      <c r="J19" s="80">
        <f t="shared" si="2"/>
        <v>0</v>
      </c>
      <c r="K19" s="91">
        <f t="shared" si="3"/>
        <v>0</v>
      </c>
      <c r="L19" s="92">
        <f t="shared" si="4"/>
        <v>2564100</v>
      </c>
      <c r="M19" s="85" t="s">
        <v>64</v>
      </c>
    </row>
    <row r="20" spans="1:13" x14ac:dyDescent="0.25">
      <c r="A20" s="87">
        <v>19</v>
      </c>
      <c r="B20" s="93">
        <v>1501</v>
      </c>
      <c r="C20" s="93">
        <v>15</v>
      </c>
      <c r="D20" s="90" t="s">
        <v>14</v>
      </c>
      <c r="E20" s="90">
        <v>676</v>
      </c>
      <c r="F20" s="90">
        <f t="shared" si="0"/>
        <v>743.6</v>
      </c>
      <c r="G20" s="85">
        <f>G19+80</f>
        <v>28280</v>
      </c>
      <c r="H20" s="79">
        <f t="shared" ref="H3:H66" si="5">E20*G20</f>
        <v>19117280</v>
      </c>
      <c r="I20" s="80">
        <f t="shared" si="1"/>
        <v>17205552</v>
      </c>
      <c r="J20" s="80">
        <f t="shared" si="2"/>
        <v>15293824</v>
      </c>
      <c r="K20" s="91">
        <f t="shared" si="3"/>
        <v>38000</v>
      </c>
      <c r="L20" s="92">
        <f t="shared" si="4"/>
        <v>2230800</v>
      </c>
      <c r="M20" s="85" t="s">
        <v>63</v>
      </c>
    </row>
    <row r="21" spans="1:13" x14ac:dyDescent="0.25">
      <c r="A21" s="85">
        <v>20</v>
      </c>
      <c r="B21" s="93">
        <v>1502</v>
      </c>
      <c r="C21" s="93">
        <v>15</v>
      </c>
      <c r="D21" s="90" t="s">
        <v>14</v>
      </c>
      <c r="E21" s="90">
        <v>678</v>
      </c>
      <c r="F21" s="90">
        <f t="shared" si="0"/>
        <v>745.80000000000007</v>
      </c>
      <c r="G21" s="85">
        <f>G20</f>
        <v>28280</v>
      </c>
      <c r="H21" s="79">
        <v>0</v>
      </c>
      <c r="I21" s="80">
        <f t="shared" si="1"/>
        <v>0</v>
      </c>
      <c r="J21" s="80">
        <f t="shared" si="2"/>
        <v>0</v>
      </c>
      <c r="K21" s="91">
        <f t="shared" si="3"/>
        <v>0</v>
      </c>
      <c r="L21" s="92">
        <f t="shared" si="4"/>
        <v>2237400</v>
      </c>
      <c r="M21" s="85" t="s">
        <v>64</v>
      </c>
    </row>
    <row r="22" spans="1:13" x14ac:dyDescent="0.25">
      <c r="A22" s="87">
        <v>21</v>
      </c>
      <c r="B22" s="93">
        <v>1503</v>
      </c>
      <c r="C22" s="93">
        <v>15</v>
      </c>
      <c r="D22" s="90" t="s">
        <v>12</v>
      </c>
      <c r="E22" s="90">
        <v>776</v>
      </c>
      <c r="F22" s="90">
        <f t="shared" si="0"/>
        <v>853.6</v>
      </c>
      <c r="G22" s="85">
        <f>G21</f>
        <v>28280</v>
      </c>
      <c r="H22" s="79">
        <v>0</v>
      </c>
      <c r="I22" s="80">
        <f t="shared" si="1"/>
        <v>0</v>
      </c>
      <c r="J22" s="80">
        <f t="shared" si="2"/>
        <v>0</v>
      </c>
      <c r="K22" s="91">
        <f t="shared" si="3"/>
        <v>0</v>
      </c>
      <c r="L22" s="92">
        <f t="shared" si="4"/>
        <v>2560800</v>
      </c>
      <c r="M22" s="85" t="s">
        <v>64</v>
      </c>
    </row>
    <row r="23" spans="1:13" x14ac:dyDescent="0.25">
      <c r="A23" s="85">
        <v>22</v>
      </c>
      <c r="B23" s="93">
        <v>1504</v>
      </c>
      <c r="C23" s="93">
        <v>15</v>
      </c>
      <c r="D23" s="90" t="s">
        <v>12</v>
      </c>
      <c r="E23" s="90">
        <v>778</v>
      </c>
      <c r="F23" s="90">
        <f t="shared" si="0"/>
        <v>855.80000000000007</v>
      </c>
      <c r="G23" s="85">
        <f>G22</f>
        <v>28280</v>
      </c>
      <c r="H23" s="79">
        <v>0</v>
      </c>
      <c r="I23" s="80">
        <f t="shared" si="1"/>
        <v>0</v>
      </c>
      <c r="J23" s="80">
        <f t="shared" si="2"/>
        <v>0</v>
      </c>
      <c r="K23" s="91">
        <f t="shared" si="3"/>
        <v>0</v>
      </c>
      <c r="L23" s="92">
        <f t="shared" si="4"/>
        <v>2567400</v>
      </c>
      <c r="M23" s="85" t="s">
        <v>64</v>
      </c>
    </row>
    <row r="24" spans="1:13" x14ac:dyDescent="0.25">
      <c r="A24" s="87">
        <v>23</v>
      </c>
      <c r="B24" s="93">
        <v>1601</v>
      </c>
      <c r="C24" s="93">
        <v>16</v>
      </c>
      <c r="D24" s="90" t="s">
        <v>14</v>
      </c>
      <c r="E24" s="90">
        <v>676</v>
      </c>
      <c r="F24" s="90">
        <f t="shared" si="0"/>
        <v>743.6</v>
      </c>
      <c r="G24" s="85">
        <f>G23+80</f>
        <v>28360</v>
      </c>
      <c r="H24" s="79">
        <v>0</v>
      </c>
      <c r="I24" s="80">
        <f t="shared" si="1"/>
        <v>0</v>
      </c>
      <c r="J24" s="80">
        <f t="shared" si="2"/>
        <v>0</v>
      </c>
      <c r="K24" s="91">
        <f t="shared" si="3"/>
        <v>0</v>
      </c>
      <c r="L24" s="92">
        <f t="shared" si="4"/>
        <v>2230800</v>
      </c>
      <c r="M24" s="85" t="s">
        <v>64</v>
      </c>
    </row>
    <row r="25" spans="1:13" x14ac:dyDescent="0.25">
      <c r="A25" s="85">
        <v>24</v>
      </c>
      <c r="B25" s="93">
        <v>1602</v>
      </c>
      <c r="C25" s="93">
        <v>16</v>
      </c>
      <c r="D25" s="90" t="s">
        <v>14</v>
      </c>
      <c r="E25" s="90">
        <v>678</v>
      </c>
      <c r="F25" s="90">
        <f t="shared" si="0"/>
        <v>745.80000000000007</v>
      </c>
      <c r="G25" s="85">
        <f>G24</f>
        <v>28360</v>
      </c>
      <c r="H25" s="79">
        <v>0</v>
      </c>
      <c r="I25" s="80">
        <f t="shared" si="1"/>
        <v>0</v>
      </c>
      <c r="J25" s="80">
        <f t="shared" si="2"/>
        <v>0</v>
      </c>
      <c r="K25" s="91">
        <f t="shared" si="3"/>
        <v>0</v>
      </c>
      <c r="L25" s="92">
        <f t="shared" si="4"/>
        <v>2237400</v>
      </c>
      <c r="M25" s="85" t="s">
        <v>64</v>
      </c>
    </row>
    <row r="26" spans="1:13" x14ac:dyDescent="0.25">
      <c r="A26" s="87">
        <v>25</v>
      </c>
      <c r="B26" s="93">
        <v>1603</v>
      </c>
      <c r="C26" s="93">
        <v>16</v>
      </c>
      <c r="D26" s="90" t="s">
        <v>12</v>
      </c>
      <c r="E26" s="90">
        <v>776</v>
      </c>
      <c r="F26" s="90">
        <f t="shared" si="0"/>
        <v>853.6</v>
      </c>
      <c r="G26" s="85">
        <f>G25</f>
        <v>28360</v>
      </c>
      <c r="H26" s="79">
        <v>0</v>
      </c>
      <c r="I26" s="80">
        <f t="shared" si="1"/>
        <v>0</v>
      </c>
      <c r="J26" s="80">
        <f t="shared" si="2"/>
        <v>0</v>
      </c>
      <c r="K26" s="91">
        <f t="shared" si="3"/>
        <v>0</v>
      </c>
      <c r="L26" s="92">
        <f t="shared" si="4"/>
        <v>2560800</v>
      </c>
      <c r="M26" s="85" t="s">
        <v>64</v>
      </c>
    </row>
    <row r="27" spans="1:13" x14ac:dyDescent="0.25">
      <c r="A27" s="85">
        <v>26</v>
      </c>
      <c r="B27" s="93">
        <v>1604</v>
      </c>
      <c r="C27" s="93">
        <v>16</v>
      </c>
      <c r="D27" s="90" t="s">
        <v>12</v>
      </c>
      <c r="E27" s="90">
        <v>778</v>
      </c>
      <c r="F27" s="90">
        <f t="shared" si="0"/>
        <v>855.80000000000007</v>
      </c>
      <c r="G27" s="85">
        <f>G26</f>
        <v>28360</v>
      </c>
      <c r="H27" s="79">
        <v>0</v>
      </c>
      <c r="I27" s="80">
        <f t="shared" si="1"/>
        <v>0</v>
      </c>
      <c r="J27" s="80">
        <f t="shared" si="2"/>
        <v>0</v>
      </c>
      <c r="K27" s="91">
        <f t="shared" si="3"/>
        <v>0</v>
      </c>
      <c r="L27" s="92">
        <f t="shared" si="4"/>
        <v>2567400</v>
      </c>
      <c r="M27" s="85" t="s">
        <v>64</v>
      </c>
    </row>
    <row r="28" spans="1:13" x14ac:dyDescent="0.25">
      <c r="A28" s="87">
        <v>27</v>
      </c>
      <c r="B28" s="93">
        <v>1701</v>
      </c>
      <c r="C28" s="93">
        <v>17</v>
      </c>
      <c r="D28" s="90" t="s">
        <v>14</v>
      </c>
      <c r="E28" s="90">
        <v>676</v>
      </c>
      <c r="F28" s="90">
        <f t="shared" si="0"/>
        <v>743.6</v>
      </c>
      <c r="G28" s="85">
        <f>G27+80</f>
        <v>28440</v>
      </c>
      <c r="H28" s="79">
        <v>0</v>
      </c>
      <c r="I28" s="80">
        <f t="shared" si="1"/>
        <v>0</v>
      </c>
      <c r="J28" s="80">
        <f t="shared" si="2"/>
        <v>0</v>
      </c>
      <c r="K28" s="91">
        <f t="shared" si="3"/>
        <v>0</v>
      </c>
      <c r="L28" s="92">
        <f t="shared" si="4"/>
        <v>2230800</v>
      </c>
      <c r="M28" s="85" t="s">
        <v>64</v>
      </c>
    </row>
    <row r="29" spans="1:13" x14ac:dyDescent="0.25">
      <c r="A29" s="85">
        <v>28</v>
      </c>
      <c r="B29" s="93">
        <v>1702</v>
      </c>
      <c r="C29" s="93">
        <v>17</v>
      </c>
      <c r="D29" s="90" t="s">
        <v>14</v>
      </c>
      <c r="E29" s="90">
        <v>678</v>
      </c>
      <c r="F29" s="90">
        <f t="shared" si="0"/>
        <v>745.80000000000007</v>
      </c>
      <c r="G29" s="85">
        <f>G28</f>
        <v>28440</v>
      </c>
      <c r="H29" s="79">
        <v>0</v>
      </c>
      <c r="I29" s="80">
        <f t="shared" si="1"/>
        <v>0</v>
      </c>
      <c r="J29" s="80">
        <f t="shared" si="2"/>
        <v>0</v>
      </c>
      <c r="K29" s="91">
        <f t="shared" si="3"/>
        <v>0</v>
      </c>
      <c r="L29" s="92">
        <f t="shared" si="4"/>
        <v>2237400</v>
      </c>
      <c r="M29" s="85" t="s">
        <v>64</v>
      </c>
    </row>
    <row r="30" spans="1:13" x14ac:dyDescent="0.25">
      <c r="A30" s="87">
        <v>29</v>
      </c>
      <c r="B30" s="93">
        <v>1801</v>
      </c>
      <c r="C30" s="93">
        <v>18</v>
      </c>
      <c r="D30" s="90" t="s">
        <v>14</v>
      </c>
      <c r="E30" s="90">
        <v>676</v>
      </c>
      <c r="F30" s="90">
        <f t="shared" si="0"/>
        <v>743.6</v>
      </c>
      <c r="G30" s="85">
        <f>G29+80</f>
        <v>28520</v>
      </c>
      <c r="H30" s="79">
        <v>0</v>
      </c>
      <c r="I30" s="80">
        <f t="shared" si="1"/>
        <v>0</v>
      </c>
      <c r="J30" s="80">
        <f t="shared" si="2"/>
        <v>0</v>
      </c>
      <c r="K30" s="91">
        <f t="shared" si="3"/>
        <v>0</v>
      </c>
      <c r="L30" s="92">
        <f t="shared" si="4"/>
        <v>2230800</v>
      </c>
      <c r="M30" s="85" t="s">
        <v>64</v>
      </c>
    </row>
    <row r="31" spans="1:13" x14ac:dyDescent="0.25">
      <c r="A31" s="85">
        <v>30</v>
      </c>
      <c r="B31" s="93">
        <v>1802</v>
      </c>
      <c r="C31" s="93">
        <v>18</v>
      </c>
      <c r="D31" s="90" t="s">
        <v>14</v>
      </c>
      <c r="E31" s="90">
        <v>678</v>
      </c>
      <c r="F31" s="90">
        <f t="shared" si="0"/>
        <v>745.80000000000007</v>
      </c>
      <c r="G31" s="85">
        <f>G30</f>
        <v>28520</v>
      </c>
      <c r="H31" s="79">
        <v>0</v>
      </c>
      <c r="I31" s="80">
        <f t="shared" si="1"/>
        <v>0</v>
      </c>
      <c r="J31" s="80">
        <f t="shared" si="2"/>
        <v>0</v>
      </c>
      <c r="K31" s="91">
        <f t="shared" si="3"/>
        <v>0</v>
      </c>
      <c r="L31" s="92">
        <f t="shared" si="4"/>
        <v>2237400</v>
      </c>
      <c r="M31" s="85" t="s">
        <v>64</v>
      </c>
    </row>
    <row r="32" spans="1:13" x14ac:dyDescent="0.25">
      <c r="A32" s="87">
        <v>31</v>
      </c>
      <c r="B32" s="93">
        <v>1803</v>
      </c>
      <c r="C32" s="93">
        <v>18</v>
      </c>
      <c r="D32" s="90" t="s">
        <v>12</v>
      </c>
      <c r="E32" s="90">
        <v>776</v>
      </c>
      <c r="F32" s="90">
        <f t="shared" si="0"/>
        <v>853.6</v>
      </c>
      <c r="G32" s="85">
        <f>G31</f>
        <v>28520</v>
      </c>
      <c r="H32" s="79">
        <v>0</v>
      </c>
      <c r="I32" s="80">
        <f t="shared" si="1"/>
        <v>0</v>
      </c>
      <c r="J32" s="80">
        <f t="shared" si="2"/>
        <v>0</v>
      </c>
      <c r="K32" s="91">
        <f t="shared" si="3"/>
        <v>0</v>
      </c>
      <c r="L32" s="92">
        <f t="shared" si="4"/>
        <v>2560800</v>
      </c>
      <c r="M32" s="85" t="s">
        <v>64</v>
      </c>
    </row>
    <row r="33" spans="1:13" x14ac:dyDescent="0.25">
      <c r="A33" s="85">
        <v>32</v>
      </c>
      <c r="B33" s="93">
        <v>1804</v>
      </c>
      <c r="C33" s="93">
        <v>18</v>
      </c>
      <c r="D33" s="90" t="s">
        <v>12</v>
      </c>
      <c r="E33" s="90">
        <v>778</v>
      </c>
      <c r="F33" s="90">
        <f t="shared" si="0"/>
        <v>855.80000000000007</v>
      </c>
      <c r="G33" s="85">
        <f>G32</f>
        <v>28520</v>
      </c>
      <c r="H33" s="79">
        <v>0</v>
      </c>
      <c r="I33" s="80">
        <f t="shared" si="1"/>
        <v>0</v>
      </c>
      <c r="J33" s="80">
        <f t="shared" si="2"/>
        <v>0</v>
      </c>
      <c r="K33" s="91">
        <f t="shared" si="3"/>
        <v>0</v>
      </c>
      <c r="L33" s="92">
        <f t="shared" si="4"/>
        <v>2567400</v>
      </c>
      <c r="M33" s="85" t="s">
        <v>64</v>
      </c>
    </row>
    <row r="34" spans="1:13" x14ac:dyDescent="0.25">
      <c r="A34" s="87">
        <v>33</v>
      </c>
      <c r="B34" s="93">
        <v>1901</v>
      </c>
      <c r="C34" s="93">
        <v>19</v>
      </c>
      <c r="D34" s="90" t="s">
        <v>14</v>
      </c>
      <c r="E34" s="90">
        <v>676</v>
      </c>
      <c r="F34" s="90">
        <f t="shared" si="0"/>
        <v>743.6</v>
      </c>
      <c r="G34" s="85">
        <f>G33+80</f>
        <v>28600</v>
      </c>
      <c r="H34" s="79">
        <v>0</v>
      </c>
      <c r="I34" s="80">
        <f t="shared" si="1"/>
        <v>0</v>
      </c>
      <c r="J34" s="80">
        <f t="shared" si="2"/>
        <v>0</v>
      </c>
      <c r="K34" s="91">
        <f t="shared" si="3"/>
        <v>0</v>
      </c>
      <c r="L34" s="92">
        <f t="shared" si="4"/>
        <v>2230800</v>
      </c>
      <c r="M34" s="85" t="s">
        <v>64</v>
      </c>
    </row>
    <row r="35" spans="1:13" x14ac:dyDescent="0.25">
      <c r="A35" s="85">
        <v>34</v>
      </c>
      <c r="B35" s="93">
        <v>1902</v>
      </c>
      <c r="C35" s="93">
        <v>19</v>
      </c>
      <c r="D35" s="90" t="s">
        <v>14</v>
      </c>
      <c r="E35" s="90">
        <v>678</v>
      </c>
      <c r="F35" s="90">
        <f t="shared" si="0"/>
        <v>745.80000000000007</v>
      </c>
      <c r="G35" s="85">
        <f>G34</f>
        <v>28600</v>
      </c>
      <c r="H35" s="79">
        <v>0</v>
      </c>
      <c r="I35" s="80">
        <f t="shared" si="1"/>
        <v>0</v>
      </c>
      <c r="J35" s="80">
        <f t="shared" si="2"/>
        <v>0</v>
      </c>
      <c r="K35" s="91">
        <f t="shared" si="3"/>
        <v>0</v>
      </c>
      <c r="L35" s="92">
        <f t="shared" si="4"/>
        <v>2237400</v>
      </c>
      <c r="M35" s="85" t="s">
        <v>64</v>
      </c>
    </row>
    <row r="36" spans="1:13" x14ac:dyDescent="0.25">
      <c r="A36" s="87">
        <v>35</v>
      </c>
      <c r="B36" s="93">
        <v>1903</v>
      </c>
      <c r="C36" s="93">
        <v>19</v>
      </c>
      <c r="D36" s="90" t="s">
        <v>12</v>
      </c>
      <c r="E36" s="90">
        <v>776</v>
      </c>
      <c r="F36" s="90">
        <f t="shared" si="0"/>
        <v>853.6</v>
      </c>
      <c r="G36" s="85">
        <f>G35</f>
        <v>28600</v>
      </c>
      <c r="H36" s="79">
        <v>0</v>
      </c>
      <c r="I36" s="80">
        <f t="shared" si="1"/>
        <v>0</v>
      </c>
      <c r="J36" s="80">
        <f t="shared" si="2"/>
        <v>0</v>
      </c>
      <c r="K36" s="91">
        <f t="shared" si="3"/>
        <v>0</v>
      </c>
      <c r="L36" s="92">
        <f t="shared" si="4"/>
        <v>2560800</v>
      </c>
      <c r="M36" s="85" t="s">
        <v>64</v>
      </c>
    </row>
    <row r="37" spans="1:13" x14ac:dyDescent="0.25">
      <c r="A37" s="85">
        <v>36</v>
      </c>
      <c r="B37" s="93">
        <v>1904</v>
      </c>
      <c r="C37" s="93">
        <v>19</v>
      </c>
      <c r="D37" s="90" t="s">
        <v>12</v>
      </c>
      <c r="E37" s="90">
        <v>778</v>
      </c>
      <c r="F37" s="90">
        <f t="shared" si="0"/>
        <v>855.80000000000007</v>
      </c>
      <c r="G37" s="85">
        <f>G36</f>
        <v>28600</v>
      </c>
      <c r="H37" s="79">
        <v>0</v>
      </c>
      <c r="I37" s="80">
        <f t="shared" si="1"/>
        <v>0</v>
      </c>
      <c r="J37" s="80">
        <f t="shared" si="2"/>
        <v>0</v>
      </c>
      <c r="K37" s="91">
        <f t="shared" si="3"/>
        <v>0</v>
      </c>
      <c r="L37" s="92">
        <f t="shared" si="4"/>
        <v>2567400</v>
      </c>
      <c r="M37" s="85" t="s">
        <v>64</v>
      </c>
    </row>
    <row r="38" spans="1:13" x14ac:dyDescent="0.25">
      <c r="A38" s="87">
        <v>37</v>
      </c>
      <c r="B38" s="93">
        <v>2001</v>
      </c>
      <c r="C38" s="93">
        <v>20</v>
      </c>
      <c r="D38" s="90" t="s">
        <v>14</v>
      </c>
      <c r="E38" s="90">
        <v>676</v>
      </c>
      <c r="F38" s="90">
        <f t="shared" si="0"/>
        <v>743.6</v>
      </c>
      <c r="G38" s="85">
        <f>G37+80</f>
        <v>28680</v>
      </c>
      <c r="H38" s="79">
        <v>0</v>
      </c>
      <c r="I38" s="80">
        <f t="shared" si="1"/>
        <v>0</v>
      </c>
      <c r="J38" s="80">
        <f t="shared" si="2"/>
        <v>0</v>
      </c>
      <c r="K38" s="91">
        <f t="shared" si="3"/>
        <v>0</v>
      </c>
      <c r="L38" s="92">
        <f t="shared" si="4"/>
        <v>2230800</v>
      </c>
      <c r="M38" s="85" t="s">
        <v>64</v>
      </c>
    </row>
    <row r="39" spans="1:13" x14ac:dyDescent="0.25">
      <c r="A39" s="85">
        <v>38</v>
      </c>
      <c r="B39" s="93">
        <v>2002</v>
      </c>
      <c r="C39" s="93">
        <v>20</v>
      </c>
      <c r="D39" s="90" t="s">
        <v>14</v>
      </c>
      <c r="E39" s="90">
        <v>753</v>
      </c>
      <c r="F39" s="90">
        <f t="shared" si="0"/>
        <v>828.30000000000007</v>
      </c>
      <c r="G39" s="85">
        <f>G38</f>
        <v>28680</v>
      </c>
      <c r="H39" s="79">
        <v>0</v>
      </c>
      <c r="I39" s="80">
        <f t="shared" si="1"/>
        <v>0</v>
      </c>
      <c r="J39" s="80">
        <f t="shared" si="2"/>
        <v>0</v>
      </c>
      <c r="K39" s="91">
        <f t="shared" si="3"/>
        <v>0</v>
      </c>
      <c r="L39" s="92">
        <f t="shared" si="4"/>
        <v>2484900</v>
      </c>
      <c r="M39" s="85" t="s">
        <v>64</v>
      </c>
    </row>
    <row r="40" spans="1:13" x14ac:dyDescent="0.25">
      <c r="A40" s="87">
        <v>39</v>
      </c>
      <c r="B40" s="93">
        <v>2003</v>
      </c>
      <c r="C40" s="93">
        <v>20</v>
      </c>
      <c r="D40" s="90" t="s">
        <v>12</v>
      </c>
      <c r="E40" s="90">
        <v>776</v>
      </c>
      <c r="F40" s="90">
        <f t="shared" si="0"/>
        <v>853.6</v>
      </c>
      <c r="G40" s="85">
        <f>G39</f>
        <v>28680</v>
      </c>
      <c r="H40" s="79">
        <v>0</v>
      </c>
      <c r="I40" s="80">
        <f t="shared" si="1"/>
        <v>0</v>
      </c>
      <c r="J40" s="80">
        <f t="shared" si="2"/>
        <v>0</v>
      </c>
      <c r="K40" s="91">
        <f t="shared" si="3"/>
        <v>0</v>
      </c>
      <c r="L40" s="92">
        <f t="shared" si="4"/>
        <v>2560800</v>
      </c>
      <c r="M40" s="85" t="s">
        <v>64</v>
      </c>
    </row>
    <row r="41" spans="1:13" x14ac:dyDescent="0.25">
      <c r="A41" s="85">
        <v>40</v>
      </c>
      <c r="B41" s="93">
        <v>2004</v>
      </c>
      <c r="C41" s="93">
        <v>20</v>
      </c>
      <c r="D41" s="90" t="s">
        <v>12</v>
      </c>
      <c r="E41" s="90">
        <v>776</v>
      </c>
      <c r="F41" s="90">
        <f t="shared" si="0"/>
        <v>853.6</v>
      </c>
      <c r="G41" s="85">
        <f>G40</f>
        <v>28680</v>
      </c>
      <c r="H41" s="79">
        <v>0</v>
      </c>
      <c r="I41" s="80">
        <f t="shared" si="1"/>
        <v>0</v>
      </c>
      <c r="J41" s="80">
        <f t="shared" si="2"/>
        <v>0</v>
      </c>
      <c r="K41" s="91">
        <f t="shared" si="3"/>
        <v>0</v>
      </c>
      <c r="L41" s="92">
        <f t="shared" si="4"/>
        <v>2560800</v>
      </c>
      <c r="M41" s="85" t="s">
        <v>64</v>
      </c>
    </row>
    <row r="42" spans="1:13" x14ac:dyDescent="0.25">
      <c r="A42" s="87">
        <v>41</v>
      </c>
      <c r="B42" s="93">
        <v>2101</v>
      </c>
      <c r="C42" s="93">
        <v>21</v>
      </c>
      <c r="D42" s="90" t="s">
        <v>14</v>
      </c>
      <c r="E42" s="90">
        <v>676</v>
      </c>
      <c r="F42" s="90">
        <f t="shared" si="0"/>
        <v>743.6</v>
      </c>
      <c r="G42" s="85">
        <f>G41+80</f>
        <v>28760</v>
      </c>
      <c r="H42" s="79">
        <v>0</v>
      </c>
      <c r="I42" s="80">
        <f t="shared" si="1"/>
        <v>0</v>
      </c>
      <c r="J42" s="80">
        <f t="shared" si="2"/>
        <v>0</v>
      </c>
      <c r="K42" s="91">
        <f t="shared" si="3"/>
        <v>0</v>
      </c>
      <c r="L42" s="92">
        <f t="shared" si="4"/>
        <v>2230800</v>
      </c>
      <c r="M42" s="85" t="s">
        <v>64</v>
      </c>
    </row>
    <row r="43" spans="1:13" x14ac:dyDescent="0.25">
      <c r="A43" s="85">
        <v>42</v>
      </c>
      <c r="B43" s="93">
        <v>2102</v>
      </c>
      <c r="C43" s="93">
        <v>21</v>
      </c>
      <c r="D43" s="90" t="s">
        <v>14</v>
      </c>
      <c r="E43" s="90">
        <v>753</v>
      </c>
      <c r="F43" s="90">
        <f t="shared" si="0"/>
        <v>828.30000000000007</v>
      </c>
      <c r="G43" s="85">
        <f>G42</f>
        <v>28760</v>
      </c>
      <c r="H43" s="79">
        <v>0</v>
      </c>
      <c r="I43" s="80">
        <f t="shared" si="1"/>
        <v>0</v>
      </c>
      <c r="J43" s="80">
        <f t="shared" si="2"/>
        <v>0</v>
      </c>
      <c r="K43" s="91">
        <f t="shared" si="3"/>
        <v>0</v>
      </c>
      <c r="L43" s="92">
        <f t="shared" si="4"/>
        <v>2484900</v>
      </c>
      <c r="M43" s="85" t="s">
        <v>64</v>
      </c>
    </row>
    <row r="44" spans="1:13" x14ac:dyDescent="0.25">
      <c r="A44" s="87">
        <v>43</v>
      </c>
      <c r="B44" s="93">
        <v>2103</v>
      </c>
      <c r="C44" s="93">
        <v>21</v>
      </c>
      <c r="D44" s="90" t="s">
        <v>12</v>
      </c>
      <c r="E44" s="90">
        <v>776</v>
      </c>
      <c r="F44" s="90">
        <f t="shared" si="0"/>
        <v>853.6</v>
      </c>
      <c r="G44" s="85">
        <f>G43</f>
        <v>28760</v>
      </c>
      <c r="H44" s="79">
        <v>0</v>
      </c>
      <c r="I44" s="80">
        <f t="shared" si="1"/>
        <v>0</v>
      </c>
      <c r="J44" s="80">
        <f t="shared" si="2"/>
        <v>0</v>
      </c>
      <c r="K44" s="91">
        <f t="shared" si="3"/>
        <v>0</v>
      </c>
      <c r="L44" s="92">
        <f t="shared" si="4"/>
        <v>2560800</v>
      </c>
      <c r="M44" s="85" t="s">
        <v>64</v>
      </c>
    </row>
    <row r="45" spans="1:13" x14ac:dyDescent="0.25">
      <c r="A45" s="85">
        <v>44</v>
      </c>
      <c r="B45" s="93">
        <v>2104</v>
      </c>
      <c r="C45" s="93">
        <v>21</v>
      </c>
      <c r="D45" s="90" t="s">
        <v>12</v>
      </c>
      <c r="E45" s="90">
        <v>776</v>
      </c>
      <c r="F45" s="90">
        <f t="shared" si="0"/>
        <v>853.6</v>
      </c>
      <c r="G45" s="85">
        <f>G44</f>
        <v>28760</v>
      </c>
      <c r="H45" s="79">
        <v>0</v>
      </c>
      <c r="I45" s="80">
        <f t="shared" si="1"/>
        <v>0</v>
      </c>
      <c r="J45" s="80">
        <f t="shared" si="2"/>
        <v>0</v>
      </c>
      <c r="K45" s="91">
        <f t="shared" si="3"/>
        <v>0</v>
      </c>
      <c r="L45" s="92">
        <f t="shared" si="4"/>
        <v>2560800</v>
      </c>
      <c r="M45" s="85" t="s">
        <v>64</v>
      </c>
    </row>
    <row r="46" spans="1:13" x14ac:dyDescent="0.25">
      <c r="A46" s="87">
        <v>45</v>
      </c>
      <c r="B46" s="93">
        <v>2201</v>
      </c>
      <c r="C46" s="93">
        <v>22</v>
      </c>
      <c r="D46" s="90" t="s">
        <v>14</v>
      </c>
      <c r="E46" s="90">
        <v>676</v>
      </c>
      <c r="F46" s="90">
        <f t="shared" si="0"/>
        <v>743.6</v>
      </c>
      <c r="G46" s="85">
        <f>G45+80</f>
        <v>28840</v>
      </c>
      <c r="H46" s="79">
        <v>0</v>
      </c>
      <c r="I46" s="80">
        <f t="shared" si="1"/>
        <v>0</v>
      </c>
      <c r="J46" s="80">
        <f t="shared" si="2"/>
        <v>0</v>
      </c>
      <c r="K46" s="91">
        <f t="shared" si="3"/>
        <v>0</v>
      </c>
      <c r="L46" s="92">
        <f t="shared" si="4"/>
        <v>2230800</v>
      </c>
      <c r="M46" s="85" t="s">
        <v>64</v>
      </c>
    </row>
    <row r="47" spans="1:13" x14ac:dyDescent="0.25">
      <c r="A47" s="85">
        <v>46</v>
      </c>
      <c r="B47" s="93">
        <v>2202</v>
      </c>
      <c r="C47" s="93">
        <v>22</v>
      </c>
      <c r="D47" s="90" t="s">
        <v>14</v>
      </c>
      <c r="E47" s="90">
        <v>753</v>
      </c>
      <c r="F47" s="90">
        <f t="shared" si="0"/>
        <v>828.30000000000007</v>
      </c>
      <c r="G47" s="85">
        <f>G46</f>
        <v>28840</v>
      </c>
      <c r="H47" s="79">
        <v>0</v>
      </c>
      <c r="I47" s="80">
        <f t="shared" si="1"/>
        <v>0</v>
      </c>
      <c r="J47" s="80">
        <f t="shared" si="2"/>
        <v>0</v>
      </c>
      <c r="K47" s="91">
        <f t="shared" si="3"/>
        <v>0</v>
      </c>
      <c r="L47" s="92">
        <f t="shared" si="4"/>
        <v>2484900</v>
      </c>
      <c r="M47" s="85" t="s">
        <v>64</v>
      </c>
    </row>
    <row r="48" spans="1:13" x14ac:dyDescent="0.25">
      <c r="A48" s="87">
        <v>47</v>
      </c>
      <c r="B48" s="93">
        <v>2203</v>
      </c>
      <c r="C48" s="93">
        <v>22</v>
      </c>
      <c r="D48" s="90" t="s">
        <v>12</v>
      </c>
      <c r="E48" s="90">
        <v>776</v>
      </c>
      <c r="F48" s="90">
        <f t="shared" si="0"/>
        <v>853.6</v>
      </c>
      <c r="G48" s="85">
        <f>G47</f>
        <v>28840</v>
      </c>
      <c r="H48" s="79">
        <v>0</v>
      </c>
      <c r="I48" s="80">
        <f t="shared" si="1"/>
        <v>0</v>
      </c>
      <c r="J48" s="80">
        <f t="shared" si="2"/>
        <v>0</v>
      </c>
      <c r="K48" s="91">
        <f t="shared" si="3"/>
        <v>0</v>
      </c>
      <c r="L48" s="92">
        <f t="shared" si="4"/>
        <v>2560800</v>
      </c>
      <c r="M48" s="85" t="s">
        <v>64</v>
      </c>
    </row>
    <row r="49" spans="1:13" x14ac:dyDescent="0.25">
      <c r="A49" s="85">
        <v>48</v>
      </c>
      <c r="B49" s="93">
        <v>2204</v>
      </c>
      <c r="C49" s="93">
        <v>22</v>
      </c>
      <c r="D49" s="90" t="s">
        <v>12</v>
      </c>
      <c r="E49" s="90">
        <v>776</v>
      </c>
      <c r="F49" s="90">
        <f t="shared" si="0"/>
        <v>853.6</v>
      </c>
      <c r="G49" s="85">
        <f>G48</f>
        <v>28840</v>
      </c>
      <c r="H49" s="79">
        <v>0</v>
      </c>
      <c r="I49" s="80">
        <f t="shared" si="1"/>
        <v>0</v>
      </c>
      <c r="J49" s="80">
        <f t="shared" si="2"/>
        <v>0</v>
      </c>
      <c r="K49" s="91">
        <f t="shared" si="3"/>
        <v>0</v>
      </c>
      <c r="L49" s="92">
        <f t="shared" si="4"/>
        <v>2560800</v>
      </c>
      <c r="M49" s="85" t="s">
        <v>64</v>
      </c>
    </row>
    <row r="50" spans="1:13" x14ac:dyDescent="0.25">
      <c r="A50" s="87">
        <v>49</v>
      </c>
      <c r="B50" s="93">
        <v>2301</v>
      </c>
      <c r="C50" s="93">
        <v>23</v>
      </c>
      <c r="D50" s="90" t="s">
        <v>14</v>
      </c>
      <c r="E50" s="90">
        <v>676</v>
      </c>
      <c r="F50" s="90">
        <f t="shared" si="0"/>
        <v>743.6</v>
      </c>
      <c r="G50" s="85">
        <f>G49+80</f>
        <v>28920</v>
      </c>
      <c r="H50" s="79">
        <v>0</v>
      </c>
      <c r="I50" s="80">
        <f t="shared" si="1"/>
        <v>0</v>
      </c>
      <c r="J50" s="80">
        <f t="shared" si="2"/>
        <v>0</v>
      </c>
      <c r="K50" s="91">
        <f t="shared" si="3"/>
        <v>0</v>
      </c>
      <c r="L50" s="92">
        <f t="shared" si="4"/>
        <v>2230800</v>
      </c>
      <c r="M50" s="85" t="s">
        <v>64</v>
      </c>
    </row>
    <row r="51" spans="1:13" x14ac:dyDescent="0.25">
      <c r="A51" s="85">
        <v>50</v>
      </c>
      <c r="B51" s="93">
        <v>2302</v>
      </c>
      <c r="C51" s="93">
        <v>23</v>
      </c>
      <c r="D51" s="90" t="s">
        <v>14</v>
      </c>
      <c r="E51" s="90">
        <v>753</v>
      </c>
      <c r="F51" s="90">
        <f t="shared" si="0"/>
        <v>828.30000000000007</v>
      </c>
      <c r="G51" s="85">
        <f>G50</f>
        <v>28920</v>
      </c>
      <c r="H51" s="79">
        <v>0</v>
      </c>
      <c r="I51" s="80">
        <f t="shared" si="1"/>
        <v>0</v>
      </c>
      <c r="J51" s="80">
        <f t="shared" si="2"/>
        <v>0</v>
      </c>
      <c r="K51" s="91">
        <f t="shared" si="3"/>
        <v>0</v>
      </c>
      <c r="L51" s="92">
        <f t="shared" si="4"/>
        <v>2484900</v>
      </c>
      <c r="M51" s="85" t="s">
        <v>64</v>
      </c>
    </row>
    <row r="52" spans="1:13" x14ac:dyDescent="0.25">
      <c r="A52" s="87">
        <v>51</v>
      </c>
      <c r="B52" s="93">
        <v>2303</v>
      </c>
      <c r="C52" s="93">
        <v>23</v>
      </c>
      <c r="D52" s="90" t="s">
        <v>12</v>
      </c>
      <c r="E52" s="90">
        <v>776</v>
      </c>
      <c r="F52" s="90">
        <f t="shared" si="0"/>
        <v>853.6</v>
      </c>
      <c r="G52" s="85">
        <f>G51</f>
        <v>28920</v>
      </c>
      <c r="H52" s="79">
        <v>0</v>
      </c>
      <c r="I52" s="80">
        <f t="shared" si="1"/>
        <v>0</v>
      </c>
      <c r="J52" s="80">
        <f t="shared" si="2"/>
        <v>0</v>
      </c>
      <c r="K52" s="91">
        <f t="shared" si="3"/>
        <v>0</v>
      </c>
      <c r="L52" s="92">
        <f t="shared" si="4"/>
        <v>2560800</v>
      </c>
      <c r="M52" s="85" t="s">
        <v>64</v>
      </c>
    </row>
    <row r="53" spans="1:13" x14ac:dyDescent="0.25">
      <c r="A53" s="85">
        <v>52</v>
      </c>
      <c r="B53" s="93">
        <v>2304</v>
      </c>
      <c r="C53" s="93">
        <v>23</v>
      </c>
      <c r="D53" s="90" t="s">
        <v>12</v>
      </c>
      <c r="E53" s="90">
        <v>776</v>
      </c>
      <c r="F53" s="90">
        <f t="shared" si="0"/>
        <v>853.6</v>
      </c>
      <c r="G53" s="85">
        <f>G52</f>
        <v>28920</v>
      </c>
      <c r="H53" s="79">
        <v>0</v>
      </c>
      <c r="I53" s="80">
        <f t="shared" si="1"/>
        <v>0</v>
      </c>
      <c r="J53" s="80">
        <f t="shared" si="2"/>
        <v>0</v>
      </c>
      <c r="K53" s="91">
        <f t="shared" si="3"/>
        <v>0</v>
      </c>
      <c r="L53" s="92">
        <f t="shared" si="4"/>
        <v>2560800</v>
      </c>
      <c r="M53" s="85" t="s">
        <v>64</v>
      </c>
    </row>
    <row r="54" spans="1:13" x14ac:dyDescent="0.25">
      <c r="A54" s="87">
        <v>53</v>
      </c>
      <c r="B54" s="93">
        <v>2401</v>
      </c>
      <c r="C54" s="93">
        <v>24</v>
      </c>
      <c r="D54" s="90" t="s">
        <v>14</v>
      </c>
      <c r="E54" s="90">
        <v>676</v>
      </c>
      <c r="F54" s="90">
        <f t="shared" si="0"/>
        <v>743.6</v>
      </c>
      <c r="G54" s="85">
        <f>G53+80</f>
        <v>29000</v>
      </c>
      <c r="H54" s="79">
        <v>0</v>
      </c>
      <c r="I54" s="80">
        <f t="shared" si="1"/>
        <v>0</v>
      </c>
      <c r="J54" s="80">
        <f t="shared" si="2"/>
        <v>0</v>
      </c>
      <c r="K54" s="91">
        <f t="shared" si="3"/>
        <v>0</v>
      </c>
      <c r="L54" s="92">
        <f t="shared" si="4"/>
        <v>2230800</v>
      </c>
      <c r="M54" s="85" t="s">
        <v>64</v>
      </c>
    </row>
    <row r="55" spans="1:13" x14ac:dyDescent="0.25">
      <c r="A55" s="85">
        <v>54</v>
      </c>
      <c r="B55" s="93">
        <v>2402</v>
      </c>
      <c r="C55" s="93">
        <v>24</v>
      </c>
      <c r="D55" s="90" t="s">
        <v>14</v>
      </c>
      <c r="E55" s="90">
        <v>753</v>
      </c>
      <c r="F55" s="90">
        <f t="shared" si="0"/>
        <v>828.30000000000007</v>
      </c>
      <c r="G55" s="85">
        <f>G54</f>
        <v>29000</v>
      </c>
      <c r="H55" s="79">
        <v>0</v>
      </c>
      <c r="I55" s="80">
        <f t="shared" si="1"/>
        <v>0</v>
      </c>
      <c r="J55" s="80">
        <f t="shared" si="2"/>
        <v>0</v>
      </c>
      <c r="K55" s="91">
        <f t="shared" si="3"/>
        <v>0</v>
      </c>
      <c r="L55" s="92">
        <f t="shared" si="4"/>
        <v>2484900</v>
      </c>
      <c r="M55" s="85" t="s">
        <v>64</v>
      </c>
    </row>
    <row r="56" spans="1:13" x14ac:dyDescent="0.25">
      <c r="A56" s="87">
        <v>55</v>
      </c>
      <c r="B56" s="93">
        <v>2501</v>
      </c>
      <c r="C56" s="93">
        <v>25</v>
      </c>
      <c r="D56" s="90" t="s">
        <v>14</v>
      </c>
      <c r="E56" s="90">
        <v>676</v>
      </c>
      <c r="F56" s="90">
        <f t="shared" si="0"/>
        <v>743.6</v>
      </c>
      <c r="G56" s="85">
        <f>G55+80</f>
        <v>29080</v>
      </c>
      <c r="H56" s="79">
        <v>0</v>
      </c>
      <c r="I56" s="80">
        <f t="shared" si="1"/>
        <v>0</v>
      </c>
      <c r="J56" s="80">
        <f t="shared" si="2"/>
        <v>0</v>
      </c>
      <c r="K56" s="91">
        <f t="shared" si="3"/>
        <v>0</v>
      </c>
      <c r="L56" s="92">
        <f t="shared" si="4"/>
        <v>2230800</v>
      </c>
      <c r="M56" s="85" t="s">
        <v>64</v>
      </c>
    </row>
    <row r="57" spans="1:13" x14ac:dyDescent="0.25">
      <c r="A57" s="85">
        <v>56</v>
      </c>
      <c r="B57" s="93">
        <v>2502</v>
      </c>
      <c r="C57" s="93">
        <v>25</v>
      </c>
      <c r="D57" s="90" t="s">
        <v>14</v>
      </c>
      <c r="E57" s="90">
        <v>753</v>
      </c>
      <c r="F57" s="90">
        <f t="shared" si="0"/>
        <v>828.30000000000007</v>
      </c>
      <c r="G57" s="85">
        <f>G56</f>
        <v>29080</v>
      </c>
      <c r="H57" s="79">
        <v>0</v>
      </c>
      <c r="I57" s="80">
        <f t="shared" si="1"/>
        <v>0</v>
      </c>
      <c r="J57" s="80">
        <f t="shared" si="2"/>
        <v>0</v>
      </c>
      <c r="K57" s="91">
        <f t="shared" si="3"/>
        <v>0</v>
      </c>
      <c r="L57" s="92">
        <f t="shared" si="4"/>
        <v>2484900</v>
      </c>
      <c r="M57" s="85" t="s">
        <v>64</v>
      </c>
    </row>
    <row r="58" spans="1:13" x14ac:dyDescent="0.25">
      <c r="A58" s="87">
        <v>57</v>
      </c>
      <c r="B58" s="93">
        <v>2503</v>
      </c>
      <c r="C58" s="93">
        <v>25</v>
      </c>
      <c r="D58" s="90" t="s">
        <v>12</v>
      </c>
      <c r="E58" s="90">
        <v>782</v>
      </c>
      <c r="F58" s="90">
        <f t="shared" si="0"/>
        <v>860.2</v>
      </c>
      <c r="G58" s="85">
        <f>G57</f>
        <v>29080</v>
      </c>
      <c r="H58" s="79">
        <f t="shared" si="5"/>
        <v>22740560</v>
      </c>
      <c r="I58" s="80">
        <f t="shared" si="1"/>
        <v>20466504</v>
      </c>
      <c r="J58" s="80">
        <f t="shared" si="2"/>
        <v>18192448</v>
      </c>
      <c r="K58" s="91">
        <f t="shared" si="3"/>
        <v>45500</v>
      </c>
      <c r="L58" s="92">
        <f t="shared" si="4"/>
        <v>2580600</v>
      </c>
      <c r="M58" s="85" t="s">
        <v>63</v>
      </c>
    </row>
    <row r="59" spans="1:13" x14ac:dyDescent="0.25">
      <c r="A59" s="85">
        <v>58</v>
      </c>
      <c r="B59" s="93">
        <v>2504</v>
      </c>
      <c r="C59" s="93">
        <v>25</v>
      </c>
      <c r="D59" s="90" t="s">
        <v>12</v>
      </c>
      <c r="E59" s="90">
        <v>783</v>
      </c>
      <c r="F59" s="90">
        <f t="shared" si="0"/>
        <v>861.30000000000007</v>
      </c>
      <c r="G59" s="85">
        <f>G58</f>
        <v>29080</v>
      </c>
      <c r="H59" s="79">
        <f t="shared" si="5"/>
        <v>22769640</v>
      </c>
      <c r="I59" s="80">
        <f t="shared" si="1"/>
        <v>20492676</v>
      </c>
      <c r="J59" s="80">
        <f t="shared" si="2"/>
        <v>18215712</v>
      </c>
      <c r="K59" s="91">
        <f t="shared" si="3"/>
        <v>45500</v>
      </c>
      <c r="L59" s="92">
        <f t="shared" si="4"/>
        <v>2583900</v>
      </c>
      <c r="M59" s="85" t="s">
        <v>63</v>
      </c>
    </row>
    <row r="60" spans="1:13" x14ac:dyDescent="0.25">
      <c r="A60" s="87">
        <v>59</v>
      </c>
      <c r="B60" s="93">
        <v>2601</v>
      </c>
      <c r="C60" s="93">
        <v>26</v>
      </c>
      <c r="D60" s="90" t="s">
        <v>14</v>
      </c>
      <c r="E60" s="90">
        <v>676</v>
      </c>
      <c r="F60" s="90">
        <f t="shared" si="0"/>
        <v>743.6</v>
      </c>
      <c r="G60" s="85">
        <f>G59+80</f>
        <v>29160</v>
      </c>
      <c r="H60" s="79">
        <v>0</v>
      </c>
      <c r="I60" s="80">
        <f t="shared" si="1"/>
        <v>0</v>
      </c>
      <c r="J60" s="80">
        <f t="shared" si="2"/>
        <v>0</v>
      </c>
      <c r="K60" s="91">
        <f t="shared" si="3"/>
        <v>0</v>
      </c>
      <c r="L60" s="92">
        <f t="shared" si="4"/>
        <v>2230800</v>
      </c>
      <c r="M60" s="85" t="s">
        <v>64</v>
      </c>
    </row>
    <row r="61" spans="1:13" x14ac:dyDescent="0.25">
      <c r="A61" s="85">
        <v>60</v>
      </c>
      <c r="B61" s="93">
        <v>2602</v>
      </c>
      <c r="C61" s="93">
        <v>26</v>
      </c>
      <c r="D61" s="90" t="s">
        <v>14</v>
      </c>
      <c r="E61" s="90">
        <v>753</v>
      </c>
      <c r="F61" s="90">
        <f t="shared" ref="F61:F111" si="6">E61*1.1</f>
        <v>828.30000000000007</v>
      </c>
      <c r="G61" s="85">
        <f>G60</f>
        <v>29160</v>
      </c>
      <c r="H61" s="79">
        <v>0</v>
      </c>
      <c r="I61" s="80">
        <f t="shared" si="1"/>
        <v>0</v>
      </c>
      <c r="J61" s="80">
        <f t="shared" si="2"/>
        <v>0</v>
      </c>
      <c r="K61" s="91">
        <f t="shared" si="3"/>
        <v>0</v>
      </c>
      <c r="L61" s="92">
        <f t="shared" si="4"/>
        <v>2484900</v>
      </c>
      <c r="M61" s="85" t="s">
        <v>64</v>
      </c>
    </row>
    <row r="62" spans="1:13" x14ac:dyDescent="0.25">
      <c r="A62" s="87">
        <v>61</v>
      </c>
      <c r="B62" s="93">
        <v>2603</v>
      </c>
      <c r="C62" s="93">
        <v>26</v>
      </c>
      <c r="D62" s="90" t="s">
        <v>12</v>
      </c>
      <c r="E62" s="90">
        <v>776</v>
      </c>
      <c r="F62" s="90">
        <f t="shared" si="6"/>
        <v>853.6</v>
      </c>
      <c r="G62" s="85">
        <f>G61</f>
        <v>29160</v>
      </c>
      <c r="H62" s="79">
        <v>0</v>
      </c>
      <c r="I62" s="80">
        <f t="shared" si="1"/>
        <v>0</v>
      </c>
      <c r="J62" s="80">
        <f t="shared" si="2"/>
        <v>0</v>
      </c>
      <c r="K62" s="91">
        <f t="shared" si="3"/>
        <v>0</v>
      </c>
      <c r="L62" s="92">
        <f t="shared" si="4"/>
        <v>2560800</v>
      </c>
      <c r="M62" s="85" t="s">
        <v>64</v>
      </c>
    </row>
    <row r="63" spans="1:13" x14ac:dyDescent="0.25">
      <c r="A63" s="85">
        <v>62</v>
      </c>
      <c r="B63" s="93">
        <v>2604</v>
      </c>
      <c r="C63" s="93">
        <v>26</v>
      </c>
      <c r="D63" s="90" t="s">
        <v>12</v>
      </c>
      <c r="E63" s="90">
        <v>776</v>
      </c>
      <c r="F63" s="90">
        <f t="shared" si="6"/>
        <v>853.6</v>
      </c>
      <c r="G63" s="85">
        <f>G62</f>
        <v>29160</v>
      </c>
      <c r="H63" s="79">
        <v>0</v>
      </c>
      <c r="I63" s="80">
        <f t="shared" si="1"/>
        <v>0</v>
      </c>
      <c r="J63" s="80">
        <f t="shared" si="2"/>
        <v>0</v>
      </c>
      <c r="K63" s="91">
        <f t="shared" si="3"/>
        <v>0</v>
      </c>
      <c r="L63" s="92">
        <f t="shared" si="4"/>
        <v>2560800</v>
      </c>
      <c r="M63" s="85" t="s">
        <v>64</v>
      </c>
    </row>
    <row r="64" spans="1:13" x14ac:dyDescent="0.25">
      <c r="A64" s="87">
        <v>63</v>
      </c>
      <c r="B64" s="93">
        <v>2701</v>
      </c>
      <c r="C64" s="93">
        <v>27</v>
      </c>
      <c r="D64" s="90" t="s">
        <v>14</v>
      </c>
      <c r="E64" s="90">
        <v>676</v>
      </c>
      <c r="F64" s="90">
        <f t="shared" si="6"/>
        <v>743.6</v>
      </c>
      <c r="G64" s="85">
        <f>G63+80</f>
        <v>29240</v>
      </c>
      <c r="H64" s="79">
        <v>0</v>
      </c>
      <c r="I64" s="80">
        <f t="shared" si="1"/>
        <v>0</v>
      </c>
      <c r="J64" s="80">
        <f t="shared" si="2"/>
        <v>0</v>
      </c>
      <c r="K64" s="91">
        <f t="shared" si="3"/>
        <v>0</v>
      </c>
      <c r="L64" s="92">
        <f t="shared" si="4"/>
        <v>2230800</v>
      </c>
      <c r="M64" s="85" t="s">
        <v>64</v>
      </c>
    </row>
    <row r="65" spans="1:13" x14ac:dyDescent="0.25">
      <c r="A65" s="85">
        <v>64</v>
      </c>
      <c r="B65" s="93">
        <v>2702</v>
      </c>
      <c r="C65" s="93">
        <v>27</v>
      </c>
      <c r="D65" s="90" t="s">
        <v>14</v>
      </c>
      <c r="E65" s="90">
        <v>753</v>
      </c>
      <c r="F65" s="90">
        <f t="shared" si="6"/>
        <v>828.30000000000007</v>
      </c>
      <c r="G65" s="85">
        <f>G64</f>
        <v>29240</v>
      </c>
      <c r="H65" s="79">
        <v>0</v>
      </c>
      <c r="I65" s="80">
        <f t="shared" si="1"/>
        <v>0</v>
      </c>
      <c r="J65" s="80">
        <f t="shared" si="2"/>
        <v>0</v>
      </c>
      <c r="K65" s="91">
        <f t="shared" si="3"/>
        <v>0</v>
      </c>
      <c r="L65" s="92">
        <f t="shared" si="4"/>
        <v>2484900</v>
      </c>
      <c r="M65" s="85" t="s">
        <v>64</v>
      </c>
    </row>
    <row r="66" spans="1:13" x14ac:dyDescent="0.25">
      <c r="A66" s="87">
        <v>65</v>
      </c>
      <c r="B66" s="93">
        <v>2703</v>
      </c>
      <c r="C66" s="93">
        <v>27</v>
      </c>
      <c r="D66" s="90" t="s">
        <v>12</v>
      </c>
      <c r="E66" s="90">
        <v>776</v>
      </c>
      <c r="F66" s="90">
        <f t="shared" si="6"/>
        <v>853.6</v>
      </c>
      <c r="G66" s="85">
        <f>G65</f>
        <v>29240</v>
      </c>
      <c r="H66" s="79">
        <v>0</v>
      </c>
      <c r="I66" s="80">
        <f t="shared" si="1"/>
        <v>0</v>
      </c>
      <c r="J66" s="80">
        <f t="shared" si="2"/>
        <v>0</v>
      </c>
      <c r="K66" s="91">
        <f t="shared" si="3"/>
        <v>0</v>
      </c>
      <c r="L66" s="92">
        <f t="shared" si="4"/>
        <v>2560800</v>
      </c>
      <c r="M66" s="85" t="s">
        <v>64</v>
      </c>
    </row>
    <row r="67" spans="1:13" x14ac:dyDescent="0.25">
      <c r="A67" s="85">
        <v>66</v>
      </c>
      <c r="B67" s="93">
        <v>2704</v>
      </c>
      <c r="C67" s="93">
        <v>27</v>
      </c>
      <c r="D67" s="90" t="s">
        <v>12</v>
      </c>
      <c r="E67" s="90">
        <v>776</v>
      </c>
      <c r="F67" s="90">
        <f t="shared" si="6"/>
        <v>853.6</v>
      </c>
      <c r="G67" s="85">
        <f>G66</f>
        <v>29240</v>
      </c>
      <c r="H67" s="79">
        <v>0</v>
      </c>
      <c r="I67" s="80">
        <f t="shared" ref="I67:I111" si="7">H67*0.9</f>
        <v>0</v>
      </c>
      <c r="J67" s="80">
        <f t="shared" ref="J67:J111" si="8">H67*0.8</f>
        <v>0</v>
      </c>
      <c r="K67" s="91">
        <f t="shared" ref="K67:K111" si="9">MROUND((J67*0.03/12),500)</f>
        <v>0</v>
      </c>
      <c r="L67" s="92">
        <f t="shared" ref="L67:L111" si="10">F67*3000</f>
        <v>2560800</v>
      </c>
      <c r="M67" s="85" t="s">
        <v>64</v>
      </c>
    </row>
    <row r="68" spans="1:13" x14ac:dyDescent="0.25">
      <c r="A68" s="87">
        <v>67</v>
      </c>
      <c r="B68" s="93">
        <v>2801</v>
      </c>
      <c r="C68" s="93">
        <v>28</v>
      </c>
      <c r="D68" s="90" t="s">
        <v>14</v>
      </c>
      <c r="E68" s="90">
        <v>676</v>
      </c>
      <c r="F68" s="90">
        <f t="shared" si="6"/>
        <v>743.6</v>
      </c>
      <c r="G68" s="85">
        <f>G67+80</f>
        <v>29320</v>
      </c>
      <c r="H68" s="79">
        <v>0</v>
      </c>
      <c r="I68" s="80">
        <f t="shared" si="7"/>
        <v>0</v>
      </c>
      <c r="J68" s="80">
        <f t="shared" si="8"/>
        <v>0</v>
      </c>
      <c r="K68" s="91">
        <f t="shared" si="9"/>
        <v>0</v>
      </c>
      <c r="L68" s="92">
        <f t="shared" si="10"/>
        <v>2230800</v>
      </c>
      <c r="M68" s="85" t="s">
        <v>64</v>
      </c>
    </row>
    <row r="69" spans="1:13" x14ac:dyDescent="0.25">
      <c r="A69" s="85">
        <v>68</v>
      </c>
      <c r="B69" s="93">
        <v>2802</v>
      </c>
      <c r="C69" s="93">
        <v>28</v>
      </c>
      <c r="D69" s="90" t="s">
        <v>14</v>
      </c>
      <c r="E69" s="90">
        <v>753</v>
      </c>
      <c r="F69" s="90">
        <f t="shared" si="6"/>
        <v>828.30000000000007</v>
      </c>
      <c r="G69" s="85">
        <f>G68</f>
        <v>29320</v>
      </c>
      <c r="H69" s="79">
        <v>0</v>
      </c>
      <c r="I69" s="80">
        <f t="shared" si="7"/>
        <v>0</v>
      </c>
      <c r="J69" s="80">
        <f t="shared" si="8"/>
        <v>0</v>
      </c>
      <c r="K69" s="91">
        <f t="shared" si="9"/>
        <v>0</v>
      </c>
      <c r="L69" s="92">
        <f t="shared" si="10"/>
        <v>2484900</v>
      </c>
      <c r="M69" s="85" t="s">
        <v>64</v>
      </c>
    </row>
    <row r="70" spans="1:13" x14ac:dyDescent="0.25">
      <c r="A70" s="87">
        <v>69</v>
      </c>
      <c r="B70" s="93">
        <v>2803</v>
      </c>
      <c r="C70" s="93">
        <v>28</v>
      </c>
      <c r="D70" s="90" t="s">
        <v>12</v>
      </c>
      <c r="E70" s="90">
        <v>776</v>
      </c>
      <c r="F70" s="90">
        <f t="shared" si="6"/>
        <v>853.6</v>
      </c>
      <c r="G70" s="85">
        <f>G69</f>
        <v>29320</v>
      </c>
      <c r="H70" s="79">
        <v>0</v>
      </c>
      <c r="I70" s="80">
        <f t="shared" si="7"/>
        <v>0</v>
      </c>
      <c r="J70" s="80">
        <f t="shared" si="8"/>
        <v>0</v>
      </c>
      <c r="K70" s="91">
        <f t="shared" si="9"/>
        <v>0</v>
      </c>
      <c r="L70" s="92">
        <f t="shared" si="10"/>
        <v>2560800</v>
      </c>
      <c r="M70" s="85" t="s">
        <v>64</v>
      </c>
    </row>
    <row r="71" spans="1:13" x14ac:dyDescent="0.25">
      <c r="A71" s="85">
        <v>70</v>
      </c>
      <c r="B71" s="93">
        <v>2804</v>
      </c>
      <c r="C71" s="93">
        <v>28</v>
      </c>
      <c r="D71" s="90" t="s">
        <v>12</v>
      </c>
      <c r="E71" s="90">
        <v>776</v>
      </c>
      <c r="F71" s="90">
        <f t="shared" si="6"/>
        <v>853.6</v>
      </c>
      <c r="G71" s="85">
        <f>G70</f>
        <v>29320</v>
      </c>
      <c r="H71" s="79">
        <v>0</v>
      </c>
      <c r="I71" s="80">
        <f t="shared" si="7"/>
        <v>0</v>
      </c>
      <c r="J71" s="80">
        <f t="shared" si="8"/>
        <v>0</v>
      </c>
      <c r="K71" s="91">
        <f t="shared" si="9"/>
        <v>0</v>
      </c>
      <c r="L71" s="92">
        <f t="shared" si="10"/>
        <v>2560800</v>
      </c>
      <c r="M71" s="85" t="s">
        <v>64</v>
      </c>
    </row>
    <row r="72" spans="1:13" x14ac:dyDescent="0.25">
      <c r="A72" s="87">
        <v>71</v>
      </c>
      <c r="B72" s="93">
        <v>2901</v>
      </c>
      <c r="C72" s="93">
        <v>29</v>
      </c>
      <c r="D72" s="90" t="s">
        <v>14</v>
      </c>
      <c r="E72" s="90">
        <v>676</v>
      </c>
      <c r="F72" s="90">
        <f t="shared" si="6"/>
        <v>743.6</v>
      </c>
      <c r="G72" s="85">
        <f>G71+80</f>
        <v>29400</v>
      </c>
      <c r="H72" s="79">
        <v>0</v>
      </c>
      <c r="I72" s="80">
        <f t="shared" si="7"/>
        <v>0</v>
      </c>
      <c r="J72" s="80">
        <f t="shared" si="8"/>
        <v>0</v>
      </c>
      <c r="K72" s="91">
        <f t="shared" si="9"/>
        <v>0</v>
      </c>
      <c r="L72" s="92">
        <f t="shared" si="10"/>
        <v>2230800</v>
      </c>
      <c r="M72" s="85" t="s">
        <v>64</v>
      </c>
    </row>
    <row r="73" spans="1:13" x14ac:dyDescent="0.25">
      <c r="A73" s="85">
        <v>72</v>
      </c>
      <c r="B73" s="93">
        <v>2902</v>
      </c>
      <c r="C73" s="93">
        <v>29</v>
      </c>
      <c r="D73" s="90" t="s">
        <v>14</v>
      </c>
      <c r="E73" s="90">
        <v>753</v>
      </c>
      <c r="F73" s="90">
        <f t="shared" si="6"/>
        <v>828.30000000000007</v>
      </c>
      <c r="G73" s="85">
        <f>G72</f>
        <v>29400</v>
      </c>
      <c r="H73" s="79">
        <v>0</v>
      </c>
      <c r="I73" s="80">
        <f t="shared" si="7"/>
        <v>0</v>
      </c>
      <c r="J73" s="80">
        <f t="shared" si="8"/>
        <v>0</v>
      </c>
      <c r="K73" s="91">
        <f t="shared" si="9"/>
        <v>0</v>
      </c>
      <c r="L73" s="92">
        <f t="shared" si="10"/>
        <v>2484900</v>
      </c>
      <c r="M73" s="85" t="s">
        <v>64</v>
      </c>
    </row>
    <row r="74" spans="1:13" x14ac:dyDescent="0.25">
      <c r="A74" s="87">
        <v>73</v>
      </c>
      <c r="B74" s="93">
        <v>2903</v>
      </c>
      <c r="C74" s="93">
        <v>29</v>
      </c>
      <c r="D74" s="90" t="s">
        <v>12</v>
      </c>
      <c r="E74" s="90">
        <v>776</v>
      </c>
      <c r="F74" s="90">
        <f t="shared" si="6"/>
        <v>853.6</v>
      </c>
      <c r="G74" s="85">
        <f>G73</f>
        <v>29400</v>
      </c>
      <c r="H74" s="79">
        <v>0</v>
      </c>
      <c r="I74" s="80">
        <f t="shared" si="7"/>
        <v>0</v>
      </c>
      <c r="J74" s="80">
        <f t="shared" si="8"/>
        <v>0</v>
      </c>
      <c r="K74" s="91">
        <f t="shared" si="9"/>
        <v>0</v>
      </c>
      <c r="L74" s="92">
        <f t="shared" si="10"/>
        <v>2560800</v>
      </c>
      <c r="M74" s="85" t="s">
        <v>64</v>
      </c>
    </row>
    <row r="75" spans="1:13" x14ac:dyDescent="0.25">
      <c r="A75" s="85">
        <v>74</v>
      </c>
      <c r="B75" s="93">
        <v>2904</v>
      </c>
      <c r="C75" s="93">
        <v>29</v>
      </c>
      <c r="D75" s="90" t="s">
        <v>12</v>
      </c>
      <c r="E75" s="90">
        <v>776</v>
      </c>
      <c r="F75" s="90">
        <f t="shared" si="6"/>
        <v>853.6</v>
      </c>
      <c r="G75" s="85">
        <f>G74</f>
        <v>29400</v>
      </c>
      <c r="H75" s="79">
        <v>0</v>
      </c>
      <c r="I75" s="80">
        <f t="shared" si="7"/>
        <v>0</v>
      </c>
      <c r="J75" s="80">
        <f t="shared" si="8"/>
        <v>0</v>
      </c>
      <c r="K75" s="91">
        <f t="shared" si="9"/>
        <v>0</v>
      </c>
      <c r="L75" s="92">
        <f t="shared" si="10"/>
        <v>2560800</v>
      </c>
      <c r="M75" s="85" t="s">
        <v>64</v>
      </c>
    </row>
    <row r="76" spans="1:13" x14ac:dyDescent="0.25">
      <c r="A76" s="87">
        <v>75</v>
      </c>
      <c r="B76" s="93">
        <v>3001</v>
      </c>
      <c r="C76" s="93">
        <v>30</v>
      </c>
      <c r="D76" s="90" t="s">
        <v>14</v>
      </c>
      <c r="E76" s="90">
        <v>676</v>
      </c>
      <c r="F76" s="90">
        <f t="shared" si="6"/>
        <v>743.6</v>
      </c>
      <c r="G76" s="85">
        <f>G75+80</f>
        <v>29480</v>
      </c>
      <c r="H76" s="79">
        <v>0</v>
      </c>
      <c r="I76" s="80">
        <f t="shared" si="7"/>
        <v>0</v>
      </c>
      <c r="J76" s="80">
        <f t="shared" si="8"/>
        <v>0</v>
      </c>
      <c r="K76" s="91">
        <f t="shared" si="9"/>
        <v>0</v>
      </c>
      <c r="L76" s="92">
        <f t="shared" si="10"/>
        <v>2230800</v>
      </c>
      <c r="M76" s="85" t="s">
        <v>64</v>
      </c>
    </row>
    <row r="77" spans="1:13" x14ac:dyDescent="0.25">
      <c r="A77" s="85">
        <v>76</v>
      </c>
      <c r="B77" s="93">
        <v>3002</v>
      </c>
      <c r="C77" s="93">
        <v>30</v>
      </c>
      <c r="D77" s="90" t="s">
        <v>14</v>
      </c>
      <c r="E77" s="90">
        <v>753</v>
      </c>
      <c r="F77" s="90">
        <f t="shared" si="6"/>
        <v>828.30000000000007</v>
      </c>
      <c r="G77" s="85">
        <f>G76</f>
        <v>29480</v>
      </c>
      <c r="H77" s="79">
        <v>0</v>
      </c>
      <c r="I77" s="80">
        <f t="shared" si="7"/>
        <v>0</v>
      </c>
      <c r="J77" s="80">
        <f t="shared" si="8"/>
        <v>0</v>
      </c>
      <c r="K77" s="91">
        <f t="shared" si="9"/>
        <v>0</v>
      </c>
      <c r="L77" s="92">
        <f t="shared" si="10"/>
        <v>2484900</v>
      </c>
      <c r="M77" s="85" t="s">
        <v>64</v>
      </c>
    </row>
    <row r="78" spans="1:13" x14ac:dyDescent="0.25">
      <c r="A78" s="87">
        <v>77</v>
      </c>
      <c r="B78" s="93">
        <v>3003</v>
      </c>
      <c r="C78" s="93">
        <v>30</v>
      </c>
      <c r="D78" s="90" t="s">
        <v>12</v>
      </c>
      <c r="E78" s="90">
        <v>776</v>
      </c>
      <c r="F78" s="90">
        <f t="shared" si="6"/>
        <v>853.6</v>
      </c>
      <c r="G78" s="85">
        <f>G77</f>
        <v>29480</v>
      </c>
      <c r="H78" s="79">
        <v>0</v>
      </c>
      <c r="I78" s="80">
        <f t="shared" si="7"/>
        <v>0</v>
      </c>
      <c r="J78" s="80">
        <f t="shared" si="8"/>
        <v>0</v>
      </c>
      <c r="K78" s="91">
        <f t="shared" si="9"/>
        <v>0</v>
      </c>
      <c r="L78" s="92">
        <f t="shared" si="10"/>
        <v>2560800</v>
      </c>
      <c r="M78" s="85" t="s">
        <v>64</v>
      </c>
    </row>
    <row r="79" spans="1:13" x14ac:dyDescent="0.25">
      <c r="A79" s="85">
        <v>78</v>
      </c>
      <c r="B79" s="93">
        <v>3004</v>
      </c>
      <c r="C79" s="93">
        <v>30</v>
      </c>
      <c r="D79" s="90" t="s">
        <v>12</v>
      </c>
      <c r="E79" s="90">
        <v>776</v>
      </c>
      <c r="F79" s="90">
        <f t="shared" si="6"/>
        <v>853.6</v>
      </c>
      <c r="G79" s="85">
        <f>G78</f>
        <v>29480</v>
      </c>
      <c r="H79" s="79">
        <v>0</v>
      </c>
      <c r="I79" s="80">
        <f t="shared" si="7"/>
        <v>0</v>
      </c>
      <c r="J79" s="80">
        <f t="shared" si="8"/>
        <v>0</v>
      </c>
      <c r="K79" s="91">
        <f t="shared" si="9"/>
        <v>0</v>
      </c>
      <c r="L79" s="92">
        <f t="shared" si="10"/>
        <v>2560800</v>
      </c>
      <c r="M79" s="85" t="s">
        <v>64</v>
      </c>
    </row>
    <row r="80" spans="1:13" x14ac:dyDescent="0.25">
      <c r="A80" s="87">
        <v>79</v>
      </c>
      <c r="B80" s="93">
        <v>3101</v>
      </c>
      <c r="C80" s="93">
        <v>31</v>
      </c>
      <c r="D80" s="90" t="s">
        <v>14</v>
      </c>
      <c r="E80" s="90">
        <v>676</v>
      </c>
      <c r="F80" s="90">
        <f t="shared" si="6"/>
        <v>743.6</v>
      </c>
      <c r="G80" s="85">
        <f>G79+80</f>
        <v>29560</v>
      </c>
      <c r="H80" s="79">
        <v>0</v>
      </c>
      <c r="I80" s="80">
        <f t="shared" si="7"/>
        <v>0</v>
      </c>
      <c r="J80" s="80">
        <f t="shared" si="8"/>
        <v>0</v>
      </c>
      <c r="K80" s="91">
        <f t="shared" si="9"/>
        <v>0</v>
      </c>
      <c r="L80" s="92">
        <f t="shared" si="10"/>
        <v>2230800</v>
      </c>
      <c r="M80" s="85" t="s">
        <v>64</v>
      </c>
    </row>
    <row r="81" spans="1:13" x14ac:dyDescent="0.25">
      <c r="A81" s="85">
        <v>80</v>
      </c>
      <c r="B81" s="93">
        <v>3102</v>
      </c>
      <c r="C81" s="93">
        <v>31</v>
      </c>
      <c r="D81" s="90" t="s">
        <v>14</v>
      </c>
      <c r="E81" s="90">
        <v>753</v>
      </c>
      <c r="F81" s="90">
        <f t="shared" si="6"/>
        <v>828.30000000000007</v>
      </c>
      <c r="G81" s="85">
        <f>G80</f>
        <v>29560</v>
      </c>
      <c r="H81" s="79">
        <v>0</v>
      </c>
      <c r="I81" s="80">
        <f t="shared" si="7"/>
        <v>0</v>
      </c>
      <c r="J81" s="80">
        <f t="shared" si="8"/>
        <v>0</v>
      </c>
      <c r="K81" s="91">
        <f t="shared" si="9"/>
        <v>0</v>
      </c>
      <c r="L81" s="92">
        <f t="shared" si="10"/>
        <v>2484900</v>
      </c>
      <c r="M81" s="85" t="s">
        <v>64</v>
      </c>
    </row>
    <row r="82" spans="1:13" x14ac:dyDescent="0.25">
      <c r="A82" s="87">
        <v>81</v>
      </c>
      <c r="B82" s="93">
        <v>3201</v>
      </c>
      <c r="C82" s="93">
        <v>32</v>
      </c>
      <c r="D82" s="90" t="s">
        <v>14</v>
      </c>
      <c r="E82" s="90">
        <v>676</v>
      </c>
      <c r="F82" s="90">
        <f t="shared" si="6"/>
        <v>743.6</v>
      </c>
      <c r="G82" s="85">
        <f>G81+80</f>
        <v>29640</v>
      </c>
      <c r="H82" s="79">
        <v>0</v>
      </c>
      <c r="I82" s="80">
        <f t="shared" si="7"/>
        <v>0</v>
      </c>
      <c r="J82" s="80">
        <f t="shared" si="8"/>
        <v>0</v>
      </c>
      <c r="K82" s="91">
        <f t="shared" si="9"/>
        <v>0</v>
      </c>
      <c r="L82" s="92">
        <f t="shared" si="10"/>
        <v>2230800</v>
      </c>
      <c r="M82" s="85" t="s">
        <v>64</v>
      </c>
    </row>
    <row r="83" spans="1:13" x14ac:dyDescent="0.25">
      <c r="A83" s="85">
        <v>82</v>
      </c>
      <c r="B83" s="93">
        <v>3202</v>
      </c>
      <c r="C83" s="93">
        <v>32</v>
      </c>
      <c r="D83" s="90" t="s">
        <v>14</v>
      </c>
      <c r="E83" s="90">
        <v>753</v>
      </c>
      <c r="F83" s="90">
        <f t="shared" si="6"/>
        <v>828.30000000000007</v>
      </c>
      <c r="G83" s="85">
        <f>G82</f>
        <v>29640</v>
      </c>
      <c r="H83" s="79">
        <v>0</v>
      </c>
      <c r="I83" s="80">
        <f t="shared" si="7"/>
        <v>0</v>
      </c>
      <c r="J83" s="80">
        <f t="shared" si="8"/>
        <v>0</v>
      </c>
      <c r="K83" s="91">
        <f t="shared" si="9"/>
        <v>0</v>
      </c>
      <c r="L83" s="92">
        <f t="shared" si="10"/>
        <v>2484900</v>
      </c>
      <c r="M83" s="85" t="s">
        <v>64</v>
      </c>
    </row>
    <row r="84" spans="1:13" x14ac:dyDescent="0.25">
      <c r="A84" s="87">
        <v>83</v>
      </c>
      <c r="B84" s="93">
        <v>3203</v>
      </c>
      <c r="C84" s="93">
        <v>32</v>
      </c>
      <c r="D84" s="90" t="s">
        <v>12</v>
      </c>
      <c r="E84" s="90">
        <v>782</v>
      </c>
      <c r="F84" s="90">
        <f t="shared" si="6"/>
        <v>860.2</v>
      </c>
      <c r="G84" s="85">
        <f>G83</f>
        <v>29640</v>
      </c>
      <c r="H84" s="79">
        <f t="shared" ref="H67:H111" si="11">E84*G84</f>
        <v>23178480</v>
      </c>
      <c r="I84" s="80">
        <f t="shared" si="7"/>
        <v>20860632</v>
      </c>
      <c r="J84" s="80">
        <f t="shared" si="8"/>
        <v>18542784</v>
      </c>
      <c r="K84" s="91">
        <f t="shared" si="9"/>
        <v>46500</v>
      </c>
      <c r="L84" s="92">
        <f t="shared" si="10"/>
        <v>2580600</v>
      </c>
      <c r="M84" s="85" t="s">
        <v>63</v>
      </c>
    </row>
    <row r="85" spans="1:13" x14ac:dyDescent="0.25">
      <c r="A85" s="85">
        <v>84</v>
      </c>
      <c r="B85" s="93">
        <v>3204</v>
      </c>
      <c r="C85" s="93">
        <v>32</v>
      </c>
      <c r="D85" s="90" t="s">
        <v>12</v>
      </c>
      <c r="E85" s="90">
        <v>783</v>
      </c>
      <c r="F85" s="90">
        <f t="shared" si="6"/>
        <v>861.30000000000007</v>
      </c>
      <c r="G85" s="85">
        <f>G84</f>
        <v>29640</v>
      </c>
      <c r="H85" s="79">
        <f t="shared" si="11"/>
        <v>23208120</v>
      </c>
      <c r="I85" s="80">
        <f t="shared" si="7"/>
        <v>20887308</v>
      </c>
      <c r="J85" s="80">
        <f t="shared" si="8"/>
        <v>18566496</v>
      </c>
      <c r="K85" s="91">
        <f t="shared" si="9"/>
        <v>46500</v>
      </c>
      <c r="L85" s="92">
        <f t="shared" si="10"/>
        <v>2583900</v>
      </c>
      <c r="M85" s="85" t="s">
        <v>63</v>
      </c>
    </row>
    <row r="86" spans="1:13" x14ac:dyDescent="0.25">
      <c r="A86" s="87">
        <v>85</v>
      </c>
      <c r="B86" s="93">
        <v>3301</v>
      </c>
      <c r="C86" s="93">
        <v>33</v>
      </c>
      <c r="D86" s="90" t="s">
        <v>14</v>
      </c>
      <c r="E86" s="90">
        <v>676</v>
      </c>
      <c r="F86" s="90">
        <f t="shared" si="6"/>
        <v>743.6</v>
      </c>
      <c r="G86" s="85">
        <f>G85+80</f>
        <v>29720</v>
      </c>
      <c r="H86" s="79">
        <v>0</v>
      </c>
      <c r="I86" s="80">
        <f t="shared" si="7"/>
        <v>0</v>
      </c>
      <c r="J86" s="80">
        <f t="shared" si="8"/>
        <v>0</v>
      </c>
      <c r="K86" s="91">
        <f t="shared" si="9"/>
        <v>0</v>
      </c>
      <c r="L86" s="92">
        <f t="shared" si="10"/>
        <v>2230800</v>
      </c>
      <c r="M86" s="85" t="s">
        <v>64</v>
      </c>
    </row>
    <row r="87" spans="1:13" x14ac:dyDescent="0.25">
      <c r="A87" s="85">
        <v>86</v>
      </c>
      <c r="B87" s="93">
        <v>3302</v>
      </c>
      <c r="C87" s="93">
        <v>33</v>
      </c>
      <c r="D87" s="90" t="s">
        <v>14</v>
      </c>
      <c r="E87" s="90">
        <v>753</v>
      </c>
      <c r="F87" s="90">
        <f t="shared" si="6"/>
        <v>828.30000000000007</v>
      </c>
      <c r="G87" s="85">
        <f>G86</f>
        <v>29720</v>
      </c>
      <c r="H87" s="79">
        <v>0</v>
      </c>
      <c r="I87" s="80">
        <f t="shared" si="7"/>
        <v>0</v>
      </c>
      <c r="J87" s="80">
        <f t="shared" si="8"/>
        <v>0</v>
      </c>
      <c r="K87" s="91">
        <f t="shared" si="9"/>
        <v>0</v>
      </c>
      <c r="L87" s="92">
        <f t="shared" si="10"/>
        <v>2484900</v>
      </c>
      <c r="M87" s="85" t="s">
        <v>64</v>
      </c>
    </row>
    <row r="88" spans="1:13" x14ac:dyDescent="0.25">
      <c r="A88" s="87">
        <v>87</v>
      </c>
      <c r="B88" s="93">
        <v>3303</v>
      </c>
      <c r="C88" s="93">
        <v>33</v>
      </c>
      <c r="D88" s="90" t="s">
        <v>12</v>
      </c>
      <c r="E88" s="90">
        <v>821</v>
      </c>
      <c r="F88" s="90">
        <f t="shared" si="6"/>
        <v>903.1</v>
      </c>
      <c r="G88" s="85">
        <f>G87</f>
        <v>29720</v>
      </c>
      <c r="H88" s="79">
        <v>0</v>
      </c>
      <c r="I88" s="80">
        <f t="shared" si="7"/>
        <v>0</v>
      </c>
      <c r="J88" s="80">
        <f t="shared" si="8"/>
        <v>0</v>
      </c>
      <c r="K88" s="91">
        <f t="shared" si="9"/>
        <v>0</v>
      </c>
      <c r="L88" s="92">
        <f t="shared" si="10"/>
        <v>2709300</v>
      </c>
      <c r="M88" s="85" t="s">
        <v>64</v>
      </c>
    </row>
    <row r="89" spans="1:13" x14ac:dyDescent="0.25">
      <c r="A89" s="85">
        <v>88</v>
      </c>
      <c r="B89" s="93">
        <v>3304</v>
      </c>
      <c r="C89" s="93">
        <v>33</v>
      </c>
      <c r="D89" s="90" t="s">
        <v>12</v>
      </c>
      <c r="E89" s="90">
        <v>776</v>
      </c>
      <c r="F89" s="90">
        <f t="shared" si="6"/>
        <v>853.6</v>
      </c>
      <c r="G89" s="85">
        <f>G88</f>
        <v>29720</v>
      </c>
      <c r="H89" s="79">
        <v>0</v>
      </c>
      <c r="I89" s="80">
        <f t="shared" si="7"/>
        <v>0</v>
      </c>
      <c r="J89" s="80">
        <f t="shared" si="8"/>
        <v>0</v>
      </c>
      <c r="K89" s="91">
        <f t="shared" si="9"/>
        <v>0</v>
      </c>
      <c r="L89" s="92">
        <f t="shared" si="10"/>
        <v>2560800</v>
      </c>
      <c r="M89" s="85" t="s">
        <v>64</v>
      </c>
    </row>
    <row r="90" spans="1:13" x14ac:dyDescent="0.25">
      <c r="A90" s="87">
        <v>89</v>
      </c>
      <c r="B90" s="93">
        <v>3401</v>
      </c>
      <c r="C90" s="93">
        <v>34</v>
      </c>
      <c r="D90" s="90" t="s">
        <v>14</v>
      </c>
      <c r="E90" s="90">
        <v>676</v>
      </c>
      <c r="F90" s="90">
        <f t="shared" si="6"/>
        <v>743.6</v>
      </c>
      <c r="G90" s="85">
        <f>G89+80</f>
        <v>29800</v>
      </c>
      <c r="H90" s="79">
        <v>0</v>
      </c>
      <c r="I90" s="80">
        <f t="shared" si="7"/>
        <v>0</v>
      </c>
      <c r="J90" s="80">
        <f t="shared" si="8"/>
        <v>0</v>
      </c>
      <c r="K90" s="91">
        <f t="shared" si="9"/>
        <v>0</v>
      </c>
      <c r="L90" s="92">
        <f t="shared" si="10"/>
        <v>2230800</v>
      </c>
      <c r="M90" s="85" t="s">
        <v>64</v>
      </c>
    </row>
    <row r="91" spans="1:13" x14ac:dyDescent="0.25">
      <c r="A91" s="85">
        <v>90</v>
      </c>
      <c r="B91" s="93">
        <v>3402</v>
      </c>
      <c r="C91" s="93">
        <v>34</v>
      </c>
      <c r="D91" s="90" t="s">
        <v>14</v>
      </c>
      <c r="E91" s="90">
        <v>753</v>
      </c>
      <c r="F91" s="90">
        <f t="shared" si="6"/>
        <v>828.30000000000007</v>
      </c>
      <c r="G91" s="85">
        <f>G90</f>
        <v>29800</v>
      </c>
      <c r="H91" s="79">
        <v>0</v>
      </c>
      <c r="I91" s="80">
        <f t="shared" si="7"/>
        <v>0</v>
      </c>
      <c r="J91" s="80">
        <f t="shared" si="8"/>
        <v>0</v>
      </c>
      <c r="K91" s="91">
        <f t="shared" si="9"/>
        <v>0</v>
      </c>
      <c r="L91" s="92">
        <f t="shared" si="10"/>
        <v>2484900</v>
      </c>
      <c r="M91" s="85" t="s">
        <v>64</v>
      </c>
    </row>
    <row r="92" spans="1:13" x14ac:dyDescent="0.25">
      <c r="A92" s="87">
        <v>91</v>
      </c>
      <c r="B92" s="93">
        <v>3403</v>
      </c>
      <c r="C92" s="93">
        <v>34</v>
      </c>
      <c r="D92" s="90" t="s">
        <v>12</v>
      </c>
      <c r="E92" s="90">
        <v>821</v>
      </c>
      <c r="F92" s="90">
        <f t="shared" si="6"/>
        <v>903.1</v>
      </c>
      <c r="G92" s="85">
        <f>G91</f>
        <v>29800</v>
      </c>
      <c r="H92" s="79">
        <v>0</v>
      </c>
      <c r="I92" s="80">
        <f t="shared" si="7"/>
        <v>0</v>
      </c>
      <c r="J92" s="80">
        <f t="shared" si="8"/>
        <v>0</v>
      </c>
      <c r="K92" s="91">
        <f t="shared" si="9"/>
        <v>0</v>
      </c>
      <c r="L92" s="92">
        <f t="shared" si="10"/>
        <v>2709300</v>
      </c>
      <c r="M92" s="85" t="s">
        <v>64</v>
      </c>
    </row>
    <row r="93" spans="1:13" x14ac:dyDescent="0.25">
      <c r="A93" s="85">
        <v>92</v>
      </c>
      <c r="B93" s="93">
        <v>3404</v>
      </c>
      <c r="C93" s="93">
        <v>34</v>
      </c>
      <c r="D93" s="90" t="s">
        <v>12</v>
      </c>
      <c r="E93" s="90">
        <v>821</v>
      </c>
      <c r="F93" s="90">
        <f t="shared" si="6"/>
        <v>903.1</v>
      </c>
      <c r="G93" s="85">
        <f>G92</f>
        <v>29800</v>
      </c>
      <c r="H93" s="79">
        <v>0</v>
      </c>
      <c r="I93" s="80">
        <f t="shared" si="7"/>
        <v>0</v>
      </c>
      <c r="J93" s="80">
        <f t="shared" si="8"/>
        <v>0</v>
      </c>
      <c r="K93" s="91">
        <f t="shared" si="9"/>
        <v>0</v>
      </c>
      <c r="L93" s="92">
        <f t="shared" si="10"/>
        <v>2709300</v>
      </c>
      <c r="M93" s="85" t="s">
        <v>64</v>
      </c>
    </row>
    <row r="94" spans="1:13" x14ac:dyDescent="0.25">
      <c r="A94" s="87">
        <v>93</v>
      </c>
      <c r="B94" s="93">
        <v>3501</v>
      </c>
      <c r="C94" s="93">
        <v>35</v>
      </c>
      <c r="D94" s="90" t="s">
        <v>14</v>
      </c>
      <c r="E94" s="90">
        <v>676</v>
      </c>
      <c r="F94" s="90">
        <f t="shared" si="6"/>
        <v>743.6</v>
      </c>
      <c r="G94" s="85">
        <f>G93+80</f>
        <v>29880</v>
      </c>
      <c r="H94" s="79">
        <v>0</v>
      </c>
      <c r="I94" s="80">
        <f t="shared" si="7"/>
        <v>0</v>
      </c>
      <c r="J94" s="80">
        <f t="shared" si="8"/>
        <v>0</v>
      </c>
      <c r="K94" s="91">
        <f t="shared" si="9"/>
        <v>0</v>
      </c>
      <c r="L94" s="92">
        <f t="shared" si="10"/>
        <v>2230800</v>
      </c>
      <c r="M94" s="85" t="s">
        <v>64</v>
      </c>
    </row>
    <row r="95" spans="1:13" x14ac:dyDescent="0.25">
      <c r="A95" s="85">
        <v>94</v>
      </c>
      <c r="B95" s="93">
        <v>3502</v>
      </c>
      <c r="C95" s="93">
        <v>35</v>
      </c>
      <c r="D95" s="90" t="s">
        <v>14</v>
      </c>
      <c r="E95" s="90">
        <v>753</v>
      </c>
      <c r="F95" s="90">
        <f t="shared" si="6"/>
        <v>828.30000000000007</v>
      </c>
      <c r="G95" s="85">
        <f>G94</f>
        <v>29880</v>
      </c>
      <c r="H95" s="79">
        <v>0</v>
      </c>
      <c r="I95" s="80">
        <f t="shared" si="7"/>
        <v>0</v>
      </c>
      <c r="J95" s="80">
        <f t="shared" si="8"/>
        <v>0</v>
      </c>
      <c r="K95" s="91">
        <f t="shared" si="9"/>
        <v>0</v>
      </c>
      <c r="L95" s="92">
        <f t="shared" si="10"/>
        <v>2484900</v>
      </c>
      <c r="M95" s="85" t="s">
        <v>64</v>
      </c>
    </row>
    <row r="96" spans="1:13" x14ac:dyDescent="0.25">
      <c r="A96" s="87">
        <v>95</v>
      </c>
      <c r="B96" s="93">
        <v>3503</v>
      </c>
      <c r="C96" s="93">
        <v>35</v>
      </c>
      <c r="D96" s="90" t="s">
        <v>12</v>
      </c>
      <c r="E96" s="90">
        <v>821</v>
      </c>
      <c r="F96" s="90">
        <f t="shared" si="6"/>
        <v>903.1</v>
      </c>
      <c r="G96" s="85">
        <f>G95</f>
        <v>29880</v>
      </c>
      <c r="H96" s="79">
        <v>0</v>
      </c>
      <c r="I96" s="80">
        <f t="shared" si="7"/>
        <v>0</v>
      </c>
      <c r="J96" s="80">
        <f t="shared" si="8"/>
        <v>0</v>
      </c>
      <c r="K96" s="91">
        <f t="shared" si="9"/>
        <v>0</v>
      </c>
      <c r="L96" s="92">
        <f t="shared" si="10"/>
        <v>2709300</v>
      </c>
      <c r="M96" s="85" t="s">
        <v>64</v>
      </c>
    </row>
    <row r="97" spans="1:13" x14ac:dyDescent="0.25">
      <c r="A97" s="85">
        <v>96</v>
      </c>
      <c r="B97" s="93">
        <v>3504</v>
      </c>
      <c r="C97" s="93">
        <v>35</v>
      </c>
      <c r="D97" s="90" t="s">
        <v>12</v>
      </c>
      <c r="E97" s="90">
        <v>821</v>
      </c>
      <c r="F97" s="90">
        <f t="shared" si="6"/>
        <v>903.1</v>
      </c>
      <c r="G97" s="85">
        <f>G96</f>
        <v>29880</v>
      </c>
      <c r="H97" s="79">
        <v>0</v>
      </c>
      <c r="I97" s="80">
        <f t="shared" si="7"/>
        <v>0</v>
      </c>
      <c r="J97" s="80">
        <f t="shared" si="8"/>
        <v>0</v>
      </c>
      <c r="K97" s="91">
        <f t="shared" si="9"/>
        <v>0</v>
      </c>
      <c r="L97" s="92">
        <f t="shared" si="10"/>
        <v>2709300</v>
      </c>
      <c r="M97" s="85" t="s">
        <v>64</v>
      </c>
    </row>
    <row r="98" spans="1:13" x14ac:dyDescent="0.25">
      <c r="A98" s="87">
        <v>97</v>
      </c>
      <c r="B98" s="93">
        <v>3601</v>
      </c>
      <c r="C98" s="93">
        <v>36</v>
      </c>
      <c r="D98" s="90" t="s">
        <v>14</v>
      </c>
      <c r="E98" s="90">
        <v>676</v>
      </c>
      <c r="F98" s="90">
        <f t="shared" si="6"/>
        <v>743.6</v>
      </c>
      <c r="G98" s="85">
        <f>G97+80</f>
        <v>29960</v>
      </c>
      <c r="H98" s="79">
        <v>0</v>
      </c>
      <c r="I98" s="80">
        <f t="shared" si="7"/>
        <v>0</v>
      </c>
      <c r="J98" s="80">
        <f t="shared" si="8"/>
        <v>0</v>
      </c>
      <c r="K98" s="91">
        <f t="shared" si="9"/>
        <v>0</v>
      </c>
      <c r="L98" s="92">
        <f t="shared" si="10"/>
        <v>2230800</v>
      </c>
      <c r="M98" s="85" t="s">
        <v>64</v>
      </c>
    </row>
    <row r="99" spans="1:13" x14ac:dyDescent="0.25">
      <c r="A99" s="85">
        <v>98</v>
      </c>
      <c r="B99" s="93">
        <v>3602</v>
      </c>
      <c r="C99" s="93">
        <v>36</v>
      </c>
      <c r="D99" s="90" t="s">
        <v>14</v>
      </c>
      <c r="E99" s="90">
        <v>753</v>
      </c>
      <c r="F99" s="90">
        <f t="shared" si="6"/>
        <v>828.30000000000007</v>
      </c>
      <c r="G99" s="85">
        <f>G98</f>
        <v>29960</v>
      </c>
      <c r="H99" s="79">
        <v>0</v>
      </c>
      <c r="I99" s="80">
        <f t="shared" si="7"/>
        <v>0</v>
      </c>
      <c r="J99" s="80">
        <f t="shared" si="8"/>
        <v>0</v>
      </c>
      <c r="K99" s="91">
        <f t="shared" si="9"/>
        <v>0</v>
      </c>
      <c r="L99" s="92">
        <f t="shared" si="10"/>
        <v>2484900</v>
      </c>
      <c r="M99" s="85" t="s">
        <v>64</v>
      </c>
    </row>
    <row r="100" spans="1:13" x14ac:dyDescent="0.25">
      <c r="A100" s="87">
        <v>99</v>
      </c>
      <c r="B100" s="93">
        <v>3603</v>
      </c>
      <c r="C100" s="93">
        <v>36</v>
      </c>
      <c r="D100" s="90" t="s">
        <v>12</v>
      </c>
      <c r="E100" s="90">
        <v>829</v>
      </c>
      <c r="F100" s="90">
        <f t="shared" si="6"/>
        <v>911.90000000000009</v>
      </c>
      <c r="G100" s="85">
        <f>G99</f>
        <v>29960</v>
      </c>
      <c r="H100" s="79">
        <f t="shared" si="11"/>
        <v>24836840</v>
      </c>
      <c r="I100" s="80">
        <f t="shared" si="7"/>
        <v>22353156</v>
      </c>
      <c r="J100" s="80">
        <f t="shared" si="8"/>
        <v>19869472</v>
      </c>
      <c r="K100" s="91">
        <f t="shared" si="9"/>
        <v>49500</v>
      </c>
      <c r="L100" s="92">
        <f t="shared" si="10"/>
        <v>2735700.0000000005</v>
      </c>
      <c r="M100" s="85" t="s">
        <v>63</v>
      </c>
    </row>
    <row r="101" spans="1:13" x14ac:dyDescent="0.25">
      <c r="A101" s="85">
        <v>100</v>
      </c>
      <c r="B101" s="93">
        <v>3604</v>
      </c>
      <c r="C101" s="93">
        <v>36</v>
      </c>
      <c r="D101" s="90" t="s">
        <v>12</v>
      </c>
      <c r="E101" s="90">
        <v>829</v>
      </c>
      <c r="F101" s="90">
        <f t="shared" si="6"/>
        <v>911.90000000000009</v>
      </c>
      <c r="G101" s="85">
        <f>G100</f>
        <v>29960</v>
      </c>
      <c r="H101" s="79">
        <f t="shared" si="11"/>
        <v>24836840</v>
      </c>
      <c r="I101" s="80">
        <f t="shared" si="7"/>
        <v>22353156</v>
      </c>
      <c r="J101" s="80">
        <f t="shared" si="8"/>
        <v>19869472</v>
      </c>
      <c r="K101" s="91">
        <f t="shared" si="9"/>
        <v>49500</v>
      </c>
      <c r="L101" s="92">
        <f t="shared" si="10"/>
        <v>2735700.0000000005</v>
      </c>
      <c r="M101" s="85" t="s">
        <v>63</v>
      </c>
    </row>
    <row r="102" spans="1:13" x14ac:dyDescent="0.25">
      <c r="A102" s="87">
        <v>101</v>
      </c>
      <c r="B102" s="93">
        <v>3701</v>
      </c>
      <c r="C102" s="93">
        <v>37</v>
      </c>
      <c r="D102" s="90" t="s">
        <v>14</v>
      </c>
      <c r="E102" s="90">
        <v>676</v>
      </c>
      <c r="F102" s="90">
        <f t="shared" si="6"/>
        <v>743.6</v>
      </c>
      <c r="G102" s="85">
        <f>G101+80</f>
        <v>30040</v>
      </c>
      <c r="H102" s="79">
        <v>0</v>
      </c>
      <c r="I102" s="80">
        <f t="shared" si="7"/>
        <v>0</v>
      </c>
      <c r="J102" s="80">
        <f t="shared" si="8"/>
        <v>0</v>
      </c>
      <c r="K102" s="91">
        <f t="shared" si="9"/>
        <v>0</v>
      </c>
      <c r="L102" s="92">
        <f t="shared" si="10"/>
        <v>2230800</v>
      </c>
      <c r="M102" s="85" t="s">
        <v>64</v>
      </c>
    </row>
    <row r="103" spans="1:13" x14ac:dyDescent="0.25">
      <c r="A103" s="85">
        <v>102</v>
      </c>
      <c r="B103" s="93">
        <v>3702</v>
      </c>
      <c r="C103" s="93">
        <v>37</v>
      </c>
      <c r="D103" s="90" t="s">
        <v>14</v>
      </c>
      <c r="E103" s="90">
        <v>753</v>
      </c>
      <c r="F103" s="90">
        <f t="shared" si="6"/>
        <v>828.30000000000007</v>
      </c>
      <c r="G103" s="85">
        <f>G102</f>
        <v>30040</v>
      </c>
      <c r="H103" s="79">
        <v>0</v>
      </c>
      <c r="I103" s="80">
        <f t="shared" si="7"/>
        <v>0</v>
      </c>
      <c r="J103" s="80">
        <f t="shared" si="8"/>
        <v>0</v>
      </c>
      <c r="K103" s="91">
        <f t="shared" si="9"/>
        <v>0</v>
      </c>
      <c r="L103" s="92">
        <f t="shared" si="10"/>
        <v>2484900</v>
      </c>
      <c r="M103" s="85" t="s">
        <v>64</v>
      </c>
    </row>
    <row r="104" spans="1:13" x14ac:dyDescent="0.25">
      <c r="A104" s="87">
        <v>103</v>
      </c>
      <c r="B104" s="93">
        <v>3703</v>
      </c>
      <c r="C104" s="93">
        <v>37</v>
      </c>
      <c r="D104" s="90" t="s">
        <v>12</v>
      </c>
      <c r="E104" s="90">
        <v>829</v>
      </c>
      <c r="F104" s="90">
        <f t="shared" si="6"/>
        <v>911.90000000000009</v>
      </c>
      <c r="G104" s="85">
        <f>G103</f>
        <v>30040</v>
      </c>
      <c r="H104" s="79">
        <f t="shared" si="11"/>
        <v>24903160</v>
      </c>
      <c r="I104" s="80">
        <f t="shared" si="7"/>
        <v>22412844</v>
      </c>
      <c r="J104" s="80">
        <f t="shared" si="8"/>
        <v>19922528</v>
      </c>
      <c r="K104" s="91">
        <f t="shared" si="9"/>
        <v>50000</v>
      </c>
      <c r="L104" s="92">
        <f t="shared" si="10"/>
        <v>2735700.0000000005</v>
      </c>
      <c r="M104" s="85" t="s">
        <v>63</v>
      </c>
    </row>
    <row r="105" spans="1:13" x14ac:dyDescent="0.25">
      <c r="A105" s="85">
        <v>104</v>
      </c>
      <c r="B105" s="93">
        <v>3704</v>
      </c>
      <c r="C105" s="93">
        <v>37</v>
      </c>
      <c r="D105" s="90" t="s">
        <v>12</v>
      </c>
      <c r="E105" s="90">
        <v>829</v>
      </c>
      <c r="F105" s="90">
        <f t="shared" si="6"/>
        <v>911.90000000000009</v>
      </c>
      <c r="G105" s="85">
        <f>G104</f>
        <v>30040</v>
      </c>
      <c r="H105" s="79">
        <f t="shared" si="11"/>
        <v>24903160</v>
      </c>
      <c r="I105" s="80">
        <f t="shared" si="7"/>
        <v>22412844</v>
      </c>
      <c r="J105" s="80">
        <f t="shared" si="8"/>
        <v>19922528</v>
      </c>
      <c r="K105" s="91">
        <f t="shared" si="9"/>
        <v>50000</v>
      </c>
      <c r="L105" s="92">
        <f t="shared" si="10"/>
        <v>2735700.0000000005</v>
      </c>
      <c r="M105" s="85" t="s">
        <v>63</v>
      </c>
    </row>
    <row r="106" spans="1:13" x14ac:dyDescent="0.25">
      <c r="A106" s="87">
        <v>105</v>
      </c>
      <c r="B106" s="93">
        <v>3801</v>
      </c>
      <c r="C106" s="93">
        <v>38</v>
      </c>
      <c r="D106" s="90" t="s">
        <v>14</v>
      </c>
      <c r="E106" s="90">
        <v>772</v>
      </c>
      <c r="F106" s="90">
        <f t="shared" si="6"/>
        <v>849.2</v>
      </c>
      <c r="G106" s="85">
        <f>G105+80</f>
        <v>30120</v>
      </c>
      <c r="H106" s="79">
        <f t="shared" si="11"/>
        <v>23252640</v>
      </c>
      <c r="I106" s="80">
        <f t="shared" si="7"/>
        <v>20927376</v>
      </c>
      <c r="J106" s="80">
        <f t="shared" si="8"/>
        <v>18602112</v>
      </c>
      <c r="K106" s="91">
        <f t="shared" si="9"/>
        <v>46500</v>
      </c>
      <c r="L106" s="92">
        <f t="shared" si="10"/>
        <v>2547600</v>
      </c>
      <c r="M106" s="85" t="s">
        <v>63</v>
      </c>
    </row>
    <row r="107" spans="1:13" x14ac:dyDescent="0.25">
      <c r="A107" s="85">
        <v>106</v>
      </c>
      <c r="B107" s="93">
        <v>3802</v>
      </c>
      <c r="C107" s="93">
        <v>38</v>
      </c>
      <c r="D107" s="90" t="s">
        <v>14</v>
      </c>
      <c r="E107" s="90">
        <v>777</v>
      </c>
      <c r="F107" s="90">
        <f t="shared" si="6"/>
        <v>854.7</v>
      </c>
      <c r="G107" s="85">
        <f>G106</f>
        <v>30120</v>
      </c>
      <c r="H107" s="79">
        <f t="shared" si="11"/>
        <v>23403240</v>
      </c>
      <c r="I107" s="80">
        <f t="shared" si="7"/>
        <v>21062916</v>
      </c>
      <c r="J107" s="80">
        <f t="shared" si="8"/>
        <v>18722592</v>
      </c>
      <c r="K107" s="91">
        <f t="shared" si="9"/>
        <v>47000</v>
      </c>
      <c r="L107" s="92">
        <f t="shared" si="10"/>
        <v>2564100</v>
      </c>
      <c r="M107" s="85" t="s">
        <v>63</v>
      </c>
    </row>
    <row r="108" spans="1:13" x14ac:dyDescent="0.25">
      <c r="A108" s="87">
        <v>107</v>
      </c>
      <c r="B108" s="93">
        <v>3901</v>
      </c>
      <c r="C108" s="93">
        <v>39</v>
      </c>
      <c r="D108" s="90" t="s">
        <v>14</v>
      </c>
      <c r="E108" s="90">
        <v>772</v>
      </c>
      <c r="F108" s="90">
        <f t="shared" si="6"/>
        <v>849.2</v>
      </c>
      <c r="G108" s="85">
        <f>G107+80</f>
        <v>30200</v>
      </c>
      <c r="H108" s="79">
        <f t="shared" si="11"/>
        <v>23314400</v>
      </c>
      <c r="I108" s="80">
        <f t="shared" si="7"/>
        <v>20982960</v>
      </c>
      <c r="J108" s="80">
        <f t="shared" si="8"/>
        <v>18651520</v>
      </c>
      <c r="K108" s="91">
        <f t="shared" si="9"/>
        <v>46500</v>
      </c>
      <c r="L108" s="92">
        <f t="shared" si="10"/>
        <v>2547600</v>
      </c>
      <c r="M108" s="85" t="s">
        <v>63</v>
      </c>
    </row>
    <row r="109" spans="1:13" x14ac:dyDescent="0.25">
      <c r="A109" s="85">
        <v>108</v>
      </c>
      <c r="B109" s="93">
        <v>3902</v>
      </c>
      <c r="C109" s="93">
        <v>39</v>
      </c>
      <c r="D109" s="90" t="s">
        <v>14</v>
      </c>
      <c r="E109" s="90">
        <v>777</v>
      </c>
      <c r="F109" s="90">
        <f t="shared" si="6"/>
        <v>854.7</v>
      </c>
      <c r="G109" s="85">
        <f>G108</f>
        <v>30200</v>
      </c>
      <c r="H109" s="79">
        <f t="shared" si="11"/>
        <v>23465400</v>
      </c>
      <c r="I109" s="80">
        <f t="shared" si="7"/>
        <v>21118860</v>
      </c>
      <c r="J109" s="80">
        <f t="shared" si="8"/>
        <v>18772320</v>
      </c>
      <c r="K109" s="91">
        <f t="shared" si="9"/>
        <v>47000</v>
      </c>
      <c r="L109" s="92">
        <f t="shared" si="10"/>
        <v>2564100</v>
      </c>
      <c r="M109" s="85" t="s">
        <v>63</v>
      </c>
    </row>
    <row r="110" spans="1:13" x14ac:dyDescent="0.25">
      <c r="A110" s="87">
        <v>109</v>
      </c>
      <c r="B110" s="93">
        <v>3903</v>
      </c>
      <c r="C110" s="93">
        <v>39</v>
      </c>
      <c r="D110" s="90" t="s">
        <v>12</v>
      </c>
      <c r="E110" s="90">
        <v>887</v>
      </c>
      <c r="F110" s="90">
        <f t="shared" si="6"/>
        <v>975.7</v>
      </c>
      <c r="G110" s="85">
        <f>G109</f>
        <v>30200</v>
      </c>
      <c r="H110" s="79">
        <f t="shared" si="11"/>
        <v>26787400</v>
      </c>
      <c r="I110" s="80">
        <f t="shared" si="7"/>
        <v>24108660</v>
      </c>
      <c r="J110" s="80">
        <f t="shared" si="8"/>
        <v>21429920</v>
      </c>
      <c r="K110" s="91">
        <f t="shared" si="9"/>
        <v>53500</v>
      </c>
      <c r="L110" s="92">
        <f t="shared" si="10"/>
        <v>2927100</v>
      </c>
      <c r="M110" s="85" t="s">
        <v>63</v>
      </c>
    </row>
    <row r="111" spans="1:13" x14ac:dyDescent="0.25">
      <c r="A111" s="85">
        <v>110</v>
      </c>
      <c r="B111" s="93">
        <v>3904</v>
      </c>
      <c r="C111" s="93">
        <v>39</v>
      </c>
      <c r="D111" s="90" t="s">
        <v>12</v>
      </c>
      <c r="E111" s="90">
        <v>885</v>
      </c>
      <c r="F111" s="90">
        <f t="shared" si="6"/>
        <v>973.50000000000011</v>
      </c>
      <c r="G111" s="85">
        <f>G110</f>
        <v>30200</v>
      </c>
      <c r="H111" s="79">
        <f t="shared" si="11"/>
        <v>26727000</v>
      </c>
      <c r="I111" s="80">
        <f t="shared" si="7"/>
        <v>24054300</v>
      </c>
      <c r="J111" s="80">
        <f t="shared" si="8"/>
        <v>21381600</v>
      </c>
      <c r="K111" s="91">
        <f t="shared" si="9"/>
        <v>53500</v>
      </c>
      <c r="L111" s="92">
        <f t="shared" si="10"/>
        <v>2920500.0000000005</v>
      </c>
      <c r="M111" s="85" t="s">
        <v>63</v>
      </c>
    </row>
    <row r="112" spans="1:13" s="21" customFormat="1" ht="16.5" x14ac:dyDescent="0.25">
      <c r="A112" s="97" t="s">
        <v>3</v>
      </c>
      <c r="B112" s="98"/>
      <c r="C112" s="98"/>
      <c r="D112" s="99"/>
      <c r="E112" s="108">
        <f>SUM(E2:E111)</f>
        <v>81847</v>
      </c>
      <c r="F112" s="100">
        <f>SUM(F2:F111)</f>
        <v>90031.700000000012</v>
      </c>
      <c r="G112" s="101"/>
      <c r="H112" s="102">
        <f t="shared" ref="H112:L112" si="12">SUM(H2:H111)</f>
        <v>357444160</v>
      </c>
      <c r="I112" s="102">
        <f t="shared" si="12"/>
        <v>321699744</v>
      </c>
      <c r="J112" s="103">
        <f t="shared" si="12"/>
        <v>285955328</v>
      </c>
      <c r="K112" s="104"/>
      <c r="L112" s="102">
        <f t="shared" si="12"/>
        <v>270095100</v>
      </c>
    </row>
    <row r="120" spans="13:13" x14ac:dyDescent="0.25">
      <c r="M120">
        <v>21</v>
      </c>
    </row>
    <row r="121" spans="13:13" x14ac:dyDescent="0.25">
      <c r="M121">
        <v>40</v>
      </c>
    </row>
    <row r="122" spans="13:13" x14ac:dyDescent="0.25">
      <c r="M122">
        <v>40</v>
      </c>
    </row>
    <row r="123" spans="13:13" x14ac:dyDescent="0.25">
      <c r="M123">
        <v>9</v>
      </c>
    </row>
    <row r="124" spans="13:13" x14ac:dyDescent="0.25">
      <c r="M124">
        <f>SUM(M120:M123)</f>
        <v>110</v>
      </c>
    </row>
  </sheetData>
  <mergeCells count="1">
    <mergeCell ref="A112:D1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9576-0057-45A6-B1DA-65C45B20399B}">
  <dimension ref="A1:Q29"/>
  <sheetViews>
    <sheetView zoomScale="175" zoomScaleNormal="175" workbookViewId="0">
      <selection activeCell="D3" sqref="D3:D16"/>
    </sheetView>
  </sheetViews>
  <sheetFormatPr defaultRowHeight="15" x14ac:dyDescent="0.25"/>
  <cols>
    <col min="1" max="1" width="4" style="84" customWidth="1"/>
    <col min="2" max="3" width="5.140625" style="105" customWidth="1"/>
    <col min="4" max="5" width="6.42578125" style="84" customWidth="1"/>
    <col min="6" max="6" width="7.140625" style="106" customWidth="1"/>
    <col min="7" max="7" width="6.7109375" style="106" customWidth="1"/>
    <col min="8" max="8" width="11.7109375" style="106" customWidth="1"/>
    <col min="9" max="9" width="11.42578125" style="106" customWidth="1"/>
    <col min="10" max="10" width="12.28515625" style="106" customWidth="1"/>
    <col min="11" max="11" width="8.7109375" style="107" customWidth="1"/>
    <col min="12" max="12" width="10.7109375" style="106" customWidth="1"/>
    <col min="13" max="13" width="8.140625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3" ht="57" customHeight="1" x14ac:dyDescent="0.25">
      <c r="A1" s="86" t="s">
        <v>1</v>
      </c>
      <c r="B1" s="86" t="s">
        <v>0</v>
      </c>
      <c r="C1" s="86" t="s">
        <v>2</v>
      </c>
      <c r="D1" s="86" t="s">
        <v>15</v>
      </c>
      <c r="E1" s="86" t="s">
        <v>16</v>
      </c>
      <c r="F1" s="86" t="s">
        <v>11</v>
      </c>
      <c r="G1" s="86" t="s">
        <v>65</v>
      </c>
      <c r="H1" s="81" t="s">
        <v>59</v>
      </c>
      <c r="I1" s="81" t="s">
        <v>60</v>
      </c>
      <c r="J1" s="81" t="s">
        <v>61</v>
      </c>
      <c r="K1" s="81" t="s">
        <v>66</v>
      </c>
      <c r="L1" s="86" t="s">
        <v>67</v>
      </c>
      <c r="M1" s="3" t="s">
        <v>62</v>
      </c>
    </row>
    <row r="2" spans="1:13" x14ac:dyDescent="0.25">
      <c r="A2" s="87">
        <v>1</v>
      </c>
      <c r="B2" s="93">
        <v>1501</v>
      </c>
      <c r="C2" s="93">
        <v>15</v>
      </c>
      <c r="D2" s="90" t="s">
        <v>14</v>
      </c>
      <c r="E2" s="90">
        <v>676</v>
      </c>
      <c r="F2" s="90">
        <f t="shared" ref="F2:F4" si="0">E2*1.1</f>
        <v>743.6</v>
      </c>
      <c r="G2" s="85">
        <v>28280</v>
      </c>
      <c r="H2" s="79">
        <f t="shared" ref="H2:H4" si="1">E2*G2</f>
        <v>19117280</v>
      </c>
      <c r="I2" s="80">
        <f t="shared" ref="I2:I4" si="2">H2*0.9</f>
        <v>17205552</v>
      </c>
      <c r="J2" s="80">
        <f t="shared" ref="J2:J4" si="3">H2*0.8</f>
        <v>15293824</v>
      </c>
      <c r="K2" s="91">
        <f t="shared" ref="K2:K4" si="4">MROUND((J2*0.03/12),500)</f>
        <v>38000</v>
      </c>
      <c r="L2" s="92">
        <f t="shared" ref="L2:L4" si="5">F2*3000</f>
        <v>2230800</v>
      </c>
      <c r="M2" s="85" t="s">
        <v>63</v>
      </c>
    </row>
    <row r="3" spans="1:13" x14ac:dyDescent="0.25">
      <c r="A3" s="87">
        <v>2</v>
      </c>
      <c r="B3" s="93">
        <v>2503</v>
      </c>
      <c r="C3" s="93">
        <v>25</v>
      </c>
      <c r="D3" s="90" t="s">
        <v>12</v>
      </c>
      <c r="E3" s="90">
        <v>782</v>
      </c>
      <c r="F3" s="90">
        <f t="shared" si="0"/>
        <v>860.2</v>
      </c>
      <c r="G3" s="85">
        <v>29080</v>
      </c>
      <c r="H3" s="79">
        <f t="shared" si="1"/>
        <v>22740560</v>
      </c>
      <c r="I3" s="80">
        <f t="shared" si="2"/>
        <v>20466504</v>
      </c>
      <c r="J3" s="80">
        <f t="shared" si="3"/>
        <v>18192448</v>
      </c>
      <c r="K3" s="91">
        <f t="shared" si="4"/>
        <v>45500</v>
      </c>
      <c r="L3" s="92">
        <f t="shared" si="5"/>
        <v>2580600</v>
      </c>
      <c r="M3" s="85" t="s">
        <v>63</v>
      </c>
    </row>
    <row r="4" spans="1:13" x14ac:dyDescent="0.25">
      <c r="A4" s="87">
        <v>3</v>
      </c>
      <c r="B4" s="93">
        <v>2504</v>
      </c>
      <c r="C4" s="93">
        <v>25</v>
      </c>
      <c r="D4" s="90" t="s">
        <v>12</v>
      </c>
      <c r="E4" s="90">
        <v>783</v>
      </c>
      <c r="F4" s="90">
        <f t="shared" si="0"/>
        <v>861.30000000000007</v>
      </c>
      <c r="G4" s="85">
        <v>29080</v>
      </c>
      <c r="H4" s="79">
        <f t="shared" si="1"/>
        <v>22769640</v>
      </c>
      <c r="I4" s="80">
        <f t="shared" si="2"/>
        <v>20492676</v>
      </c>
      <c r="J4" s="80">
        <f t="shared" si="3"/>
        <v>18215712</v>
      </c>
      <c r="K4" s="91">
        <f t="shared" si="4"/>
        <v>45500</v>
      </c>
      <c r="L4" s="92">
        <f t="shared" si="5"/>
        <v>2583900</v>
      </c>
      <c r="M4" s="85" t="s">
        <v>63</v>
      </c>
    </row>
    <row r="5" spans="1:13" x14ac:dyDescent="0.25">
      <c r="A5" s="87">
        <v>4</v>
      </c>
      <c r="B5" s="93">
        <v>3203</v>
      </c>
      <c r="C5" s="93">
        <v>32</v>
      </c>
      <c r="D5" s="90" t="s">
        <v>12</v>
      </c>
      <c r="E5" s="90">
        <v>782</v>
      </c>
      <c r="F5" s="90">
        <f t="shared" ref="F5:F16" si="6">E5*1.1</f>
        <v>860.2</v>
      </c>
      <c r="G5" s="85">
        <v>29640</v>
      </c>
      <c r="H5" s="79">
        <f t="shared" ref="H5:H16" si="7">E5*G5</f>
        <v>23178480</v>
      </c>
      <c r="I5" s="80">
        <f t="shared" ref="I5:I16" si="8">H5*0.9</f>
        <v>20860632</v>
      </c>
      <c r="J5" s="80">
        <f t="shared" ref="J5:J16" si="9">H5*0.8</f>
        <v>18542784</v>
      </c>
      <c r="K5" s="91">
        <f t="shared" ref="K5:K16" si="10">MROUND((J5*0.03/12),500)</f>
        <v>46500</v>
      </c>
      <c r="L5" s="92">
        <f t="shared" ref="L5:L16" si="11">F5*3000</f>
        <v>2580600</v>
      </c>
      <c r="M5" s="85" t="s">
        <v>63</v>
      </c>
    </row>
    <row r="6" spans="1:13" x14ac:dyDescent="0.25">
      <c r="A6" s="87">
        <v>5</v>
      </c>
      <c r="B6" s="93">
        <v>3204</v>
      </c>
      <c r="C6" s="93">
        <v>32</v>
      </c>
      <c r="D6" s="90" t="s">
        <v>12</v>
      </c>
      <c r="E6" s="90">
        <v>783</v>
      </c>
      <c r="F6" s="90">
        <f t="shared" si="6"/>
        <v>861.30000000000007</v>
      </c>
      <c r="G6" s="85">
        <v>29640</v>
      </c>
      <c r="H6" s="79">
        <f t="shared" si="7"/>
        <v>23208120</v>
      </c>
      <c r="I6" s="80">
        <f t="shared" si="8"/>
        <v>20887308</v>
      </c>
      <c r="J6" s="80">
        <f t="shared" si="9"/>
        <v>18566496</v>
      </c>
      <c r="K6" s="91">
        <f t="shared" si="10"/>
        <v>46500</v>
      </c>
      <c r="L6" s="92">
        <f t="shared" si="11"/>
        <v>2583900</v>
      </c>
      <c r="M6" s="85" t="s">
        <v>63</v>
      </c>
    </row>
    <row r="7" spans="1:13" x14ac:dyDescent="0.25">
      <c r="A7" s="87">
        <v>6</v>
      </c>
      <c r="B7" s="93">
        <v>3603</v>
      </c>
      <c r="C7" s="93">
        <v>36</v>
      </c>
      <c r="D7" s="90" t="s">
        <v>12</v>
      </c>
      <c r="E7" s="90">
        <v>829</v>
      </c>
      <c r="F7" s="90">
        <f t="shared" si="6"/>
        <v>911.90000000000009</v>
      </c>
      <c r="G7" s="85">
        <v>29960</v>
      </c>
      <c r="H7" s="79">
        <f t="shared" si="7"/>
        <v>24836840</v>
      </c>
      <c r="I7" s="80">
        <f t="shared" si="8"/>
        <v>22353156</v>
      </c>
      <c r="J7" s="80">
        <f t="shared" si="9"/>
        <v>19869472</v>
      </c>
      <c r="K7" s="91">
        <f t="shared" si="10"/>
        <v>49500</v>
      </c>
      <c r="L7" s="92">
        <f t="shared" si="11"/>
        <v>2735700.0000000005</v>
      </c>
      <c r="M7" s="85" t="s">
        <v>63</v>
      </c>
    </row>
    <row r="8" spans="1:13" x14ac:dyDescent="0.25">
      <c r="A8" s="87">
        <v>7</v>
      </c>
      <c r="B8" s="93">
        <v>3604</v>
      </c>
      <c r="C8" s="93">
        <v>36</v>
      </c>
      <c r="D8" s="90" t="s">
        <v>12</v>
      </c>
      <c r="E8" s="90">
        <v>829</v>
      </c>
      <c r="F8" s="90">
        <f t="shared" si="6"/>
        <v>911.90000000000009</v>
      </c>
      <c r="G8" s="85">
        <v>29960</v>
      </c>
      <c r="H8" s="79">
        <f t="shared" si="7"/>
        <v>24836840</v>
      </c>
      <c r="I8" s="80">
        <f t="shared" si="8"/>
        <v>22353156</v>
      </c>
      <c r="J8" s="80">
        <f t="shared" si="9"/>
        <v>19869472</v>
      </c>
      <c r="K8" s="91">
        <f t="shared" si="10"/>
        <v>49500</v>
      </c>
      <c r="L8" s="92">
        <f t="shared" si="11"/>
        <v>2735700.0000000005</v>
      </c>
      <c r="M8" s="85" t="s">
        <v>63</v>
      </c>
    </row>
    <row r="9" spans="1:13" x14ac:dyDescent="0.25">
      <c r="A9" s="87">
        <v>8</v>
      </c>
      <c r="B9" s="93">
        <v>3703</v>
      </c>
      <c r="C9" s="93">
        <v>37</v>
      </c>
      <c r="D9" s="90" t="s">
        <v>12</v>
      </c>
      <c r="E9" s="90">
        <v>829</v>
      </c>
      <c r="F9" s="90">
        <f t="shared" si="6"/>
        <v>911.90000000000009</v>
      </c>
      <c r="G9" s="85">
        <v>30040</v>
      </c>
      <c r="H9" s="79">
        <f t="shared" si="7"/>
        <v>24903160</v>
      </c>
      <c r="I9" s="80">
        <f t="shared" si="8"/>
        <v>22412844</v>
      </c>
      <c r="J9" s="80">
        <f t="shared" si="9"/>
        <v>19922528</v>
      </c>
      <c r="K9" s="91">
        <f t="shared" si="10"/>
        <v>50000</v>
      </c>
      <c r="L9" s="92">
        <f t="shared" si="11"/>
        <v>2735700.0000000005</v>
      </c>
      <c r="M9" s="85" t="s">
        <v>63</v>
      </c>
    </row>
    <row r="10" spans="1:13" x14ac:dyDescent="0.25">
      <c r="A10" s="87">
        <v>9</v>
      </c>
      <c r="B10" s="93">
        <v>3704</v>
      </c>
      <c r="C10" s="93">
        <v>37</v>
      </c>
      <c r="D10" s="90" t="s">
        <v>12</v>
      </c>
      <c r="E10" s="90">
        <v>829</v>
      </c>
      <c r="F10" s="90">
        <f t="shared" si="6"/>
        <v>911.90000000000009</v>
      </c>
      <c r="G10" s="85">
        <v>30040</v>
      </c>
      <c r="H10" s="79">
        <f t="shared" si="7"/>
        <v>24903160</v>
      </c>
      <c r="I10" s="80">
        <f t="shared" si="8"/>
        <v>22412844</v>
      </c>
      <c r="J10" s="80">
        <f t="shared" si="9"/>
        <v>19922528</v>
      </c>
      <c r="K10" s="91">
        <f t="shared" si="10"/>
        <v>50000</v>
      </c>
      <c r="L10" s="92">
        <f t="shared" si="11"/>
        <v>2735700.0000000005</v>
      </c>
      <c r="M10" s="85" t="s">
        <v>63</v>
      </c>
    </row>
    <row r="11" spans="1:13" x14ac:dyDescent="0.25">
      <c r="A11" s="87">
        <v>10</v>
      </c>
      <c r="B11" s="93">
        <v>3801</v>
      </c>
      <c r="C11" s="93">
        <v>38</v>
      </c>
      <c r="D11" s="90" t="s">
        <v>14</v>
      </c>
      <c r="E11" s="90">
        <v>772</v>
      </c>
      <c r="F11" s="90">
        <f t="shared" si="6"/>
        <v>849.2</v>
      </c>
      <c r="G11" s="85">
        <v>30120</v>
      </c>
      <c r="H11" s="79">
        <f t="shared" si="7"/>
        <v>23252640</v>
      </c>
      <c r="I11" s="80">
        <f t="shared" si="8"/>
        <v>20927376</v>
      </c>
      <c r="J11" s="80">
        <f t="shared" si="9"/>
        <v>18602112</v>
      </c>
      <c r="K11" s="91">
        <f t="shared" si="10"/>
        <v>46500</v>
      </c>
      <c r="L11" s="92">
        <f t="shared" si="11"/>
        <v>2547600</v>
      </c>
      <c r="M11" s="85" t="s">
        <v>63</v>
      </c>
    </row>
    <row r="12" spans="1:13" x14ac:dyDescent="0.25">
      <c r="A12" s="87">
        <v>11</v>
      </c>
      <c r="B12" s="93">
        <v>3802</v>
      </c>
      <c r="C12" s="93">
        <v>38</v>
      </c>
      <c r="D12" s="90" t="s">
        <v>14</v>
      </c>
      <c r="E12" s="90">
        <v>777</v>
      </c>
      <c r="F12" s="90">
        <f t="shared" si="6"/>
        <v>854.7</v>
      </c>
      <c r="G12" s="85">
        <v>30120</v>
      </c>
      <c r="H12" s="79">
        <f t="shared" si="7"/>
        <v>23403240</v>
      </c>
      <c r="I12" s="80">
        <f t="shared" si="8"/>
        <v>21062916</v>
      </c>
      <c r="J12" s="80">
        <f t="shared" si="9"/>
        <v>18722592</v>
      </c>
      <c r="K12" s="91">
        <f t="shared" si="10"/>
        <v>47000</v>
      </c>
      <c r="L12" s="92">
        <f t="shared" si="11"/>
        <v>2564100</v>
      </c>
      <c r="M12" s="85" t="s">
        <v>63</v>
      </c>
    </row>
    <row r="13" spans="1:13" x14ac:dyDescent="0.25">
      <c r="A13" s="87">
        <v>12</v>
      </c>
      <c r="B13" s="93">
        <v>3901</v>
      </c>
      <c r="C13" s="93">
        <v>39</v>
      </c>
      <c r="D13" s="90" t="s">
        <v>14</v>
      </c>
      <c r="E13" s="90">
        <v>772</v>
      </c>
      <c r="F13" s="90">
        <f t="shared" si="6"/>
        <v>849.2</v>
      </c>
      <c r="G13" s="85">
        <v>30200</v>
      </c>
      <c r="H13" s="79">
        <f t="shared" si="7"/>
        <v>23314400</v>
      </c>
      <c r="I13" s="80">
        <f t="shared" si="8"/>
        <v>20982960</v>
      </c>
      <c r="J13" s="80">
        <f t="shared" si="9"/>
        <v>18651520</v>
      </c>
      <c r="K13" s="91">
        <f t="shared" si="10"/>
        <v>46500</v>
      </c>
      <c r="L13" s="92">
        <f t="shared" si="11"/>
        <v>2547600</v>
      </c>
      <c r="M13" s="85" t="s">
        <v>63</v>
      </c>
    </row>
    <row r="14" spans="1:13" x14ac:dyDescent="0.25">
      <c r="A14" s="87">
        <v>13</v>
      </c>
      <c r="B14" s="93">
        <v>3902</v>
      </c>
      <c r="C14" s="93">
        <v>39</v>
      </c>
      <c r="D14" s="90" t="s">
        <v>14</v>
      </c>
      <c r="E14" s="90">
        <v>777</v>
      </c>
      <c r="F14" s="90">
        <f t="shared" si="6"/>
        <v>854.7</v>
      </c>
      <c r="G14" s="85">
        <v>30200</v>
      </c>
      <c r="H14" s="79">
        <f t="shared" si="7"/>
        <v>23465400</v>
      </c>
      <c r="I14" s="80">
        <f t="shared" si="8"/>
        <v>21118860</v>
      </c>
      <c r="J14" s="80">
        <f t="shared" si="9"/>
        <v>18772320</v>
      </c>
      <c r="K14" s="91">
        <f t="shared" si="10"/>
        <v>47000</v>
      </c>
      <c r="L14" s="92">
        <f t="shared" si="11"/>
        <v>2564100</v>
      </c>
      <c r="M14" s="85" t="s">
        <v>63</v>
      </c>
    </row>
    <row r="15" spans="1:13" x14ac:dyDescent="0.25">
      <c r="A15" s="87">
        <v>14</v>
      </c>
      <c r="B15" s="93">
        <v>3903</v>
      </c>
      <c r="C15" s="93">
        <v>39</v>
      </c>
      <c r="D15" s="90" t="s">
        <v>12</v>
      </c>
      <c r="E15" s="90">
        <v>887</v>
      </c>
      <c r="F15" s="90">
        <f t="shared" si="6"/>
        <v>975.7</v>
      </c>
      <c r="G15" s="85">
        <v>30200</v>
      </c>
      <c r="H15" s="79">
        <f t="shared" si="7"/>
        <v>26787400</v>
      </c>
      <c r="I15" s="80">
        <f t="shared" si="8"/>
        <v>24108660</v>
      </c>
      <c r="J15" s="80">
        <f t="shared" si="9"/>
        <v>21429920</v>
      </c>
      <c r="K15" s="91">
        <f t="shared" si="10"/>
        <v>53500</v>
      </c>
      <c r="L15" s="92">
        <f t="shared" si="11"/>
        <v>2927100</v>
      </c>
      <c r="M15" s="85" t="s">
        <v>63</v>
      </c>
    </row>
    <row r="16" spans="1:13" x14ac:dyDescent="0.25">
      <c r="A16" s="85">
        <v>15</v>
      </c>
      <c r="B16" s="93">
        <v>3904</v>
      </c>
      <c r="C16" s="93">
        <v>39</v>
      </c>
      <c r="D16" s="90" t="s">
        <v>12</v>
      </c>
      <c r="E16" s="90">
        <v>885</v>
      </c>
      <c r="F16" s="90">
        <f t="shared" si="6"/>
        <v>973.50000000000011</v>
      </c>
      <c r="G16" s="85">
        <v>30200</v>
      </c>
      <c r="H16" s="79">
        <f t="shared" si="7"/>
        <v>26727000</v>
      </c>
      <c r="I16" s="80">
        <f t="shared" si="8"/>
        <v>24054300</v>
      </c>
      <c r="J16" s="80">
        <f t="shared" si="9"/>
        <v>21381600</v>
      </c>
      <c r="K16" s="91">
        <f t="shared" si="10"/>
        <v>53500</v>
      </c>
      <c r="L16" s="92">
        <f t="shared" si="11"/>
        <v>2920500.0000000005</v>
      </c>
      <c r="M16" s="85" t="s">
        <v>63</v>
      </c>
    </row>
    <row r="17" spans="1:13" s="21" customFormat="1" ht="16.5" x14ac:dyDescent="0.25">
      <c r="A17" s="97" t="s">
        <v>3</v>
      </c>
      <c r="B17" s="98"/>
      <c r="C17" s="98"/>
      <c r="D17" s="99"/>
      <c r="E17" s="108">
        <f>SUM(E2:E16)</f>
        <v>11992</v>
      </c>
      <c r="F17" s="100">
        <f>SUM(F2:F16)</f>
        <v>13191.200000000003</v>
      </c>
      <c r="G17" s="101"/>
      <c r="H17" s="102">
        <f>SUM(H2:H16)</f>
        <v>357444160</v>
      </c>
      <c r="I17" s="102">
        <f>SUM(I2:I16)</f>
        <v>321699744</v>
      </c>
      <c r="J17" s="103">
        <f>SUM(J2:J16)</f>
        <v>285955328</v>
      </c>
      <c r="K17" s="104"/>
      <c r="L17" s="102">
        <f>SUM(L2:L16)</f>
        <v>39573600</v>
      </c>
    </row>
    <row r="25" spans="1:13" x14ac:dyDescent="0.25">
      <c r="M25">
        <v>21</v>
      </c>
    </row>
    <row r="26" spans="1:13" x14ac:dyDescent="0.25">
      <c r="M26">
        <v>40</v>
      </c>
    </row>
    <row r="27" spans="1:13" x14ac:dyDescent="0.25">
      <c r="M27">
        <v>40</v>
      </c>
    </row>
    <row r="28" spans="1:13" x14ac:dyDescent="0.25">
      <c r="M28">
        <v>9</v>
      </c>
    </row>
    <row r="29" spans="1:13" x14ac:dyDescent="0.25">
      <c r="M29">
        <f>SUM(M25:M28)</f>
        <v>110</v>
      </c>
    </row>
  </sheetData>
  <mergeCells count="1">
    <mergeCell ref="A17:D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A097-F3EF-4DFF-8E6F-11728FA3F3B4}">
  <dimension ref="A1:Q109"/>
  <sheetViews>
    <sheetView topLeftCell="A92" zoomScale="175" zoomScaleNormal="175" workbookViewId="0">
      <selection activeCell="D6" sqref="D6:D92"/>
    </sheetView>
  </sheetViews>
  <sheetFormatPr defaultRowHeight="15" x14ac:dyDescent="0.25"/>
  <cols>
    <col min="1" max="1" width="4" style="84" customWidth="1"/>
    <col min="2" max="3" width="5.140625" style="105" customWidth="1"/>
    <col min="4" max="5" width="6.42578125" style="84" customWidth="1"/>
    <col min="6" max="6" width="7.140625" style="106" customWidth="1"/>
    <col min="7" max="7" width="6.7109375" style="106" customWidth="1"/>
    <col min="8" max="8" width="11.7109375" style="106" customWidth="1"/>
    <col min="9" max="9" width="11.42578125" style="106" customWidth="1"/>
    <col min="10" max="10" width="12.28515625" style="106" customWidth="1"/>
    <col min="11" max="11" width="8.7109375" style="107" customWidth="1"/>
    <col min="12" max="12" width="10.7109375" style="106" customWidth="1"/>
    <col min="13" max="13" width="8.140625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3" ht="57" customHeight="1" x14ac:dyDescent="0.25">
      <c r="A1" s="86" t="s">
        <v>1</v>
      </c>
      <c r="B1" s="86" t="s">
        <v>0</v>
      </c>
      <c r="C1" s="86" t="s">
        <v>2</v>
      </c>
      <c r="D1" s="86" t="s">
        <v>15</v>
      </c>
      <c r="E1" s="86" t="s">
        <v>16</v>
      </c>
      <c r="F1" s="86" t="s">
        <v>11</v>
      </c>
      <c r="G1" s="86" t="s">
        <v>65</v>
      </c>
      <c r="H1" s="81" t="s">
        <v>59</v>
      </c>
      <c r="I1" s="81" t="s">
        <v>60</v>
      </c>
      <c r="J1" s="81" t="s">
        <v>61</v>
      </c>
      <c r="K1" s="81" t="s">
        <v>66</v>
      </c>
      <c r="L1" s="86" t="s">
        <v>67</v>
      </c>
      <c r="M1" s="3" t="s">
        <v>62</v>
      </c>
    </row>
    <row r="2" spans="1:13" x14ac:dyDescent="0.25">
      <c r="A2" s="87">
        <v>1</v>
      </c>
      <c r="B2" s="88">
        <v>901</v>
      </c>
      <c r="C2" s="88">
        <v>9</v>
      </c>
      <c r="D2" s="90" t="s">
        <v>14</v>
      </c>
      <c r="E2" s="90">
        <v>676</v>
      </c>
      <c r="F2" s="90">
        <f>E2*1.1</f>
        <v>743.6</v>
      </c>
      <c r="G2" s="87">
        <v>27800</v>
      </c>
      <c r="H2" s="79">
        <v>0</v>
      </c>
      <c r="I2" s="80">
        <f>H2*0.9</f>
        <v>0</v>
      </c>
      <c r="J2" s="80">
        <f>H2*0.8</f>
        <v>0</v>
      </c>
      <c r="K2" s="91">
        <f>MROUND((J2*0.03/12),500)</f>
        <v>0</v>
      </c>
      <c r="L2" s="92">
        <f>F2*3000</f>
        <v>2230800</v>
      </c>
      <c r="M2" s="85" t="s">
        <v>64</v>
      </c>
    </row>
    <row r="3" spans="1:13" x14ac:dyDescent="0.25">
      <c r="A3" s="85">
        <v>2</v>
      </c>
      <c r="B3" s="93">
        <v>902</v>
      </c>
      <c r="C3" s="94">
        <v>9</v>
      </c>
      <c r="D3" s="90" t="s">
        <v>14</v>
      </c>
      <c r="E3" s="90">
        <v>678</v>
      </c>
      <c r="F3" s="90">
        <f t="shared" ref="F3:F63" si="0">E3*1.1</f>
        <v>745.80000000000007</v>
      </c>
      <c r="G3" s="85">
        <f>G2</f>
        <v>27800</v>
      </c>
      <c r="H3" s="79">
        <v>0</v>
      </c>
      <c r="I3" s="80">
        <f t="shared" ref="I3:I63" si="1">H3*0.9</f>
        <v>0</v>
      </c>
      <c r="J3" s="80">
        <f t="shared" ref="J3:J63" si="2">H3*0.8</f>
        <v>0</v>
      </c>
      <c r="K3" s="91">
        <f t="shared" ref="K3:K63" si="3">MROUND((J3*0.03/12),500)</f>
        <v>0</v>
      </c>
      <c r="L3" s="92">
        <f t="shared" ref="L3:L63" si="4">F3*3000</f>
        <v>2237400</v>
      </c>
      <c r="M3" s="85" t="s">
        <v>64</v>
      </c>
    </row>
    <row r="4" spans="1:13" x14ac:dyDescent="0.25">
      <c r="A4" s="87">
        <v>3</v>
      </c>
      <c r="B4" s="93">
        <v>1001</v>
      </c>
      <c r="C4" s="93">
        <v>10</v>
      </c>
      <c r="D4" s="90" t="s">
        <v>14</v>
      </c>
      <c r="E4" s="90">
        <v>676</v>
      </c>
      <c r="F4" s="90">
        <f t="shared" si="0"/>
        <v>743.6</v>
      </c>
      <c r="G4" s="85">
        <f>G3+80</f>
        <v>27880</v>
      </c>
      <c r="H4" s="79">
        <v>0</v>
      </c>
      <c r="I4" s="80">
        <f t="shared" si="1"/>
        <v>0</v>
      </c>
      <c r="J4" s="80">
        <f t="shared" si="2"/>
        <v>0</v>
      </c>
      <c r="K4" s="91">
        <f t="shared" si="3"/>
        <v>0</v>
      </c>
      <c r="L4" s="92">
        <f t="shared" si="4"/>
        <v>2230800</v>
      </c>
      <c r="M4" s="85" t="s">
        <v>64</v>
      </c>
    </row>
    <row r="5" spans="1:13" x14ac:dyDescent="0.25">
      <c r="A5" s="85">
        <v>4</v>
      </c>
      <c r="B5" s="93">
        <v>1002</v>
      </c>
      <c r="C5" s="93">
        <v>10</v>
      </c>
      <c r="D5" s="90" t="s">
        <v>14</v>
      </c>
      <c r="E5" s="90">
        <v>678</v>
      </c>
      <c r="F5" s="90">
        <f t="shared" si="0"/>
        <v>745.80000000000007</v>
      </c>
      <c r="G5" s="85">
        <f>G4</f>
        <v>27880</v>
      </c>
      <c r="H5" s="79">
        <v>0</v>
      </c>
      <c r="I5" s="80">
        <f t="shared" si="1"/>
        <v>0</v>
      </c>
      <c r="J5" s="80">
        <f t="shared" si="2"/>
        <v>0</v>
      </c>
      <c r="K5" s="91">
        <f t="shared" si="3"/>
        <v>0</v>
      </c>
      <c r="L5" s="92">
        <f t="shared" si="4"/>
        <v>2237400</v>
      </c>
      <c r="M5" s="85" t="s">
        <v>64</v>
      </c>
    </row>
    <row r="6" spans="1:13" x14ac:dyDescent="0.25">
      <c r="A6" s="87">
        <v>5</v>
      </c>
      <c r="B6" s="93">
        <v>1003</v>
      </c>
      <c r="C6" s="93">
        <v>10</v>
      </c>
      <c r="D6" s="90" t="s">
        <v>12</v>
      </c>
      <c r="E6" s="90">
        <v>774</v>
      </c>
      <c r="F6" s="90">
        <f t="shared" si="0"/>
        <v>851.40000000000009</v>
      </c>
      <c r="G6" s="85">
        <f>G5</f>
        <v>27880</v>
      </c>
      <c r="H6" s="79">
        <v>0</v>
      </c>
      <c r="I6" s="80">
        <f t="shared" si="1"/>
        <v>0</v>
      </c>
      <c r="J6" s="80">
        <f t="shared" si="2"/>
        <v>0</v>
      </c>
      <c r="K6" s="91">
        <f t="shared" si="3"/>
        <v>0</v>
      </c>
      <c r="L6" s="92">
        <f t="shared" si="4"/>
        <v>2554200.0000000005</v>
      </c>
      <c r="M6" s="85" t="s">
        <v>64</v>
      </c>
    </row>
    <row r="7" spans="1:13" x14ac:dyDescent="0.25">
      <c r="A7" s="85">
        <v>6</v>
      </c>
      <c r="B7" s="93">
        <v>1004</v>
      </c>
      <c r="C7" s="93">
        <v>10</v>
      </c>
      <c r="D7" s="90" t="s">
        <v>12</v>
      </c>
      <c r="E7" s="90">
        <v>777</v>
      </c>
      <c r="F7" s="90">
        <f t="shared" si="0"/>
        <v>854.7</v>
      </c>
      <c r="G7" s="85">
        <f>G6</f>
        <v>27880</v>
      </c>
      <c r="H7" s="79">
        <v>0</v>
      </c>
      <c r="I7" s="80">
        <f t="shared" si="1"/>
        <v>0</v>
      </c>
      <c r="J7" s="80">
        <f t="shared" si="2"/>
        <v>0</v>
      </c>
      <c r="K7" s="91">
        <f t="shared" si="3"/>
        <v>0</v>
      </c>
      <c r="L7" s="92">
        <f t="shared" si="4"/>
        <v>2564100</v>
      </c>
      <c r="M7" s="85" t="s">
        <v>64</v>
      </c>
    </row>
    <row r="8" spans="1:13" x14ac:dyDescent="0.25">
      <c r="A8" s="87">
        <v>7</v>
      </c>
      <c r="B8" s="93">
        <v>1101</v>
      </c>
      <c r="C8" s="93">
        <v>11</v>
      </c>
      <c r="D8" s="90" t="s">
        <v>14</v>
      </c>
      <c r="E8" s="90">
        <v>676</v>
      </c>
      <c r="F8" s="90">
        <f t="shared" si="0"/>
        <v>743.6</v>
      </c>
      <c r="G8" s="85">
        <f>G7+80</f>
        <v>27960</v>
      </c>
      <c r="H8" s="79">
        <v>0</v>
      </c>
      <c r="I8" s="80">
        <f t="shared" si="1"/>
        <v>0</v>
      </c>
      <c r="J8" s="80">
        <f t="shared" si="2"/>
        <v>0</v>
      </c>
      <c r="K8" s="91">
        <f t="shared" si="3"/>
        <v>0</v>
      </c>
      <c r="L8" s="92">
        <f t="shared" si="4"/>
        <v>2230800</v>
      </c>
      <c r="M8" s="85" t="s">
        <v>64</v>
      </c>
    </row>
    <row r="9" spans="1:13" x14ac:dyDescent="0.25">
      <c r="A9" s="85">
        <v>8</v>
      </c>
      <c r="B9" s="93">
        <v>1102</v>
      </c>
      <c r="C9" s="93">
        <v>11</v>
      </c>
      <c r="D9" s="90" t="s">
        <v>14</v>
      </c>
      <c r="E9" s="90">
        <v>678</v>
      </c>
      <c r="F9" s="90">
        <f t="shared" si="0"/>
        <v>745.80000000000007</v>
      </c>
      <c r="G9" s="85">
        <f>G8</f>
        <v>27960</v>
      </c>
      <c r="H9" s="79">
        <v>0</v>
      </c>
      <c r="I9" s="80">
        <f t="shared" si="1"/>
        <v>0</v>
      </c>
      <c r="J9" s="80">
        <f t="shared" si="2"/>
        <v>0</v>
      </c>
      <c r="K9" s="91">
        <f t="shared" si="3"/>
        <v>0</v>
      </c>
      <c r="L9" s="92">
        <f t="shared" si="4"/>
        <v>2237400</v>
      </c>
      <c r="M9" s="85" t="s">
        <v>64</v>
      </c>
    </row>
    <row r="10" spans="1:13" x14ac:dyDescent="0.25">
      <c r="A10" s="87">
        <v>9</v>
      </c>
      <c r="B10" s="93">
        <v>1103</v>
      </c>
      <c r="C10" s="93">
        <v>11</v>
      </c>
      <c r="D10" s="90" t="s">
        <v>12</v>
      </c>
      <c r="E10" s="90">
        <v>774</v>
      </c>
      <c r="F10" s="90">
        <f t="shared" si="0"/>
        <v>851.40000000000009</v>
      </c>
      <c r="G10" s="85">
        <f>G9</f>
        <v>27960</v>
      </c>
      <c r="H10" s="79">
        <v>0</v>
      </c>
      <c r="I10" s="80">
        <f t="shared" si="1"/>
        <v>0</v>
      </c>
      <c r="J10" s="80">
        <f t="shared" si="2"/>
        <v>0</v>
      </c>
      <c r="K10" s="91">
        <f t="shared" si="3"/>
        <v>0</v>
      </c>
      <c r="L10" s="92">
        <f t="shared" si="4"/>
        <v>2554200.0000000005</v>
      </c>
      <c r="M10" s="85" t="s">
        <v>64</v>
      </c>
    </row>
    <row r="11" spans="1:13" x14ac:dyDescent="0.25">
      <c r="A11" s="85">
        <v>10</v>
      </c>
      <c r="B11" s="93">
        <v>1104</v>
      </c>
      <c r="C11" s="93">
        <v>11</v>
      </c>
      <c r="D11" s="90" t="s">
        <v>12</v>
      </c>
      <c r="E11" s="90">
        <v>777</v>
      </c>
      <c r="F11" s="90">
        <f t="shared" si="0"/>
        <v>854.7</v>
      </c>
      <c r="G11" s="85">
        <f>G10</f>
        <v>27960</v>
      </c>
      <c r="H11" s="79">
        <v>0</v>
      </c>
      <c r="I11" s="80">
        <f t="shared" si="1"/>
        <v>0</v>
      </c>
      <c r="J11" s="80">
        <f t="shared" si="2"/>
        <v>0</v>
      </c>
      <c r="K11" s="91">
        <f t="shared" si="3"/>
        <v>0</v>
      </c>
      <c r="L11" s="92">
        <f t="shared" si="4"/>
        <v>2564100</v>
      </c>
      <c r="M11" s="85" t="s">
        <v>64</v>
      </c>
    </row>
    <row r="12" spans="1:13" x14ac:dyDescent="0.25">
      <c r="A12" s="87">
        <v>11</v>
      </c>
      <c r="B12" s="93">
        <v>1201</v>
      </c>
      <c r="C12" s="93">
        <v>12</v>
      </c>
      <c r="D12" s="90" t="s">
        <v>14</v>
      </c>
      <c r="E12" s="90">
        <v>676</v>
      </c>
      <c r="F12" s="90">
        <f t="shared" si="0"/>
        <v>743.6</v>
      </c>
      <c r="G12" s="85">
        <f>G11+80</f>
        <v>28040</v>
      </c>
      <c r="H12" s="79">
        <v>0</v>
      </c>
      <c r="I12" s="80">
        <f t="shared" si="1"/>
        <v>0</v>
      </c>
      <c r="J12" s="80">
        <f t="shared" si="2"/>
        <v>0</v>
      </c>
      <c r="K12" s="91">
        <f t="shared" si="3"/>
        <v>0</v>
      </c>
      <c r="L12" s="92">
        <f t="shared" si="4"/>
        <v>2230800</v>
      </c>
      <c r="M12" s="85" t="s">
        <v>64</v>
      </c>
    </row>
    <row r="13" spans="1:13" x14ac:dyDescent="0.25">
      <c r="A13" s="85">
        <v>12</v>
      </c>
      <c r="B13" s="93">
        <v>1202</v>
      </c>
      <c r="C13" s="93">
        <v>12</v>
      </c>
      <c r="D13" s="90" t="s">
        <v>14</v>
      </c>
      <c r="E13" s="90">
        <v>678</v>
      </c>
      <c r="F13" s="90">
        <f t="shared" si="0"/>
        <v>745.80000000000007</v>
      </c>
      <c r="G13" s="85">
        <f>G12</f>
        <v>28040</v>
      </c>
      <c r="H13" s="79">
        <v>0</v>
      </c>
      <c r="I13" s="80">
        <f t="shared" si="1"/>
        <v>0</v>
      </c>
      <c r="J13" s="80">
        <f t="shared" si="2"/>
        <v>0</v>
      </c>
      <c r="K13" s="91">
        <f t="shared" si="3"/>
        <v>0</v>
      </c>
      <c r="L13" s="92">
        <f t="shared" si="4"/>
        <v>2237400</v>
      </c>
      <c r="M13" s="85" t="s">
        <v>64</v>
      </c>
    </row>
    <row r="14" spans="1:13" x14ac:dyDescent="0.25">
      <c r="A14" s="87">
        <v>13</v>
      </c>
      <c r="B14" s="93">
        <v>1203</v>
      </c>
      <c r="C14" s="93">
        <v>12</v>
      </c>
      <c r="D14" s="90" t="s">
        <v>12</v>
      </c>
      <c r="E14" s="90">
        <v>774</v>
      </c>
      <c r="F14" s="90">
        <f t="shared" si="0"/>
        <v>851.40000000000009</v>
      </c>
      <c r="G14" s="85">
        <f>G13</f>
        <v>28040</v>
      </c>
      <c r="H14" s="79">
        <v>0</v>
      </c>
      <c r="I14" s="80">
        <f t="shared" si="1"/>
        <v>0</v>
      </c>
      <c r="J14" s="80">
        <f t="shared" si="2"/>
        <v>0</v>
      </c>
      <c r="K14" s="91">
        <f t="shared" si="3"/>
        <v>0</v>
      </c>
      <c r="L14" s="92">
        <f t="shared" si="4"/>
        <v>2554200.0000000005</v>
      </c>
      <c r="M14" s="85" t="s">
        <v>64</v>
      </c>
    </row>
    <row r="15" spans="1:13" x14ac:dyDescent="0.25">
      <c r="A15" s="85">
        <v>14</v>
      </c>
      <c r="B15" s="93">
        <v>1204</v>
      </c>
      <c r="C15" s="93">
        <v>12</v>
      </c>
      <c r="D15" s="90" t="s">
        <v>12</v>
      </c>
      <c r="E15" s="90">
        <v>777</v>
      </c>
      <c r="F15" s="90">
        <f t="shared" si="0"/>
        <v>854.7</v>
      </c>
      <c r="G15" s="85">
        <f>G14</f>
        <v>28040</v>
      </c>
      <c r="H15" s="79">
        <v>0</v>
      </c>
      <c r="I15" s="80">
        <f t="shared" si="1"/>
        <v>0</v>
      </c>
      <c r="J15" s="80">
        <f t="shared" si="2"/>
        <v>0</v>
      </c>
      <c r="K15" s="91">
        <f t="shared" si="3"/>
        <v>0</v>
      </c>
      <c r="L15" s="92">
        <f t="shared" si="4"/>
        <v>2564100</v>
      </c>
      <c r="M15" s="85" t="s">
        <v>64</v>
      </c>
    </row>
    <row r="16" spans="1:13" x14ac:dyDescent="0.25">
      <c r="A16" s="87">
        <v>15</v>
      </c>
      <c r="B16" s="93">
        <v>1401</v>
      </c>
      <c r="C16" s="93">
        <v>14</v>
      </c>
      <c r="D16" s="90" t="s">
        <v>14</v>
      </c>
      <c r="E16" s="90">
        <v>676</v>
      </c>
      <c r="F16" s="90">
        <f t="shared" si="0"/>
        <v>743.6</v>
      </c>
      <c r="G16" s="85">
        <f>G15+160</f>
        <v>28200</v>
      </c>
      <c r="H16" s="79">
        <v>0</v>
      </c>
      <c r="I16" s="80">
        <f t="shared" si="1"/>
        <v>0</v>
      </c>
      <c r="J16" s="80">
        <f t="shared" si="2"/>
        <v>0</v>
      </c>
      <c r="K16" s="91">
        <f t="shared" si="3"/>
        <v>0</v>
      </c>
      <c r="L16" s="92">
        <f t="shared" si="4"/>
        <v>2230800</v>
      </c>
      <c r="M16" s="85" t="s">
        <v>64</v>
      </c>
    </row>
    <row r="17" spans="1:13" x14ac:dyDescent="0.25">
      <c r="A17" s="85">
        <v>16</v>
      </c>
      <c r="B17" s="93">
        <v>1402</v>
      </c>
      <c r="C17" s="93">
        <v>14</v>
      </c>
      <c r="D17" s="90" t="s">
        <v>14</v>
      </c>
      <c r="E17" s="90">
        <v>678</v>
      </c>
      <c r="F17" s="90">
        <f t="shared" si="0"/>
        <v>745.80000000000007</v>
      </c>
      <c r="G17" s="85">
        <f>G16</f>
        <v>28200</v>
      </c>
      <c r="H17" s="79">
        <v>0</v>
      </c>
      <c r="I17" s="80">
        <f t="shared" si="1"/>
        <v>0</v>
      </c>
      <c r="J17" s="80">
        <f t="shared" si="2"/>
        <v>0</v>
      </c>
      <c r="K17" s="91">
        <f t="shared" si="3"/>
        <v>0</v>
      </c>
      <c r="L17" s="92">
        <f t="shared" si="4"/>
        <v>2237400</v>
      </c>
      <c r="M17" s="85" t="s">
        <v>64</v>
      </c>
    </row>
    <row r="18" spans="1:13" x14ac:dyDescent="0.25">
      <c r="A18" s="87">
        <v>17</v>
      </c>
      <c r="B18" s="93">
        <v>1403</v>
      </c>
      <c r="C18" s="93">
        <v>14</v>
      </c>
      <c r="D18" s="90" t="s">
        <v>12</v>
      </c>
      <c r="E18" s="90">
        <v>774</v>
      </c>
      <c r="F18" s="90">
        <f t="shared" si="0"/>
        <v>851.40000000000009</v>
      </c>
      <c r="G18" s="85">
        <f>G17</f>
        <v>28200</v>
      </c>
      <c r="H18" s="79">
        <v>0</v>
      </c>
      <c r="I18" s="80">
        <f t="shared" si="1"/>
        <v>0</v>
      </c>
      <c r="J18" s="80">
        <f t="shared" si="2"/>
        <v>0</v>
      </c>
      <c r="K18" s="91">
        <f t="shared" si="3"/>
        <v>0</v>
      </c>
      <c r="L18" s="92">
        <f t="shared" si="4"/>
        <v>2554200.0000000005</v>
      </c>
      <c r="M18" s="85" t="s">
        <v>64</v>
      </c>
    </row>
    <row r="19" spans="1:13" x14ac:dyDescent="0.25">
      <c r="A19" s="85">
        <v>18</v>
      </c>
      <c r="B19" s="93">
        <v>1404</v>
      </c>
      <c r="C19" s="93">
        <v>14</v>
      </c>
      <c r="D19" s="90" t="s">
        <v>12</v>
      </c>
      <c r="E19" s="90">
        <v>777</v>
      </c>
      <c r="F19" s="90">
        <f t="shared" si="0"/>
        <v>854.7</v>
      </c>
      <c r="G19" s="85">
        <f>G18</f>
        <v>28200</v>
      </c>
      <c r="H19" s="79">
        <v>0</v>
      </c>
      <c r="I19" s="80">
        <f t="shared" si="1"/>
        <v>0</v>
      </c>
      <c r="J19" s="80">
        <f t="shared" si="2"/>
        <v>0</v>
      </c>
      <c r="K19" s="91">
        <f t="shared" si="3"/>
        <v>0</v>
      </c>
      <c r="L19" s="92">
        <f t="shared" si="4"/>
        <v>2564100</v>
      </c>
      <c r="M19" s="85" t="s">
        <v>64</v>
      </c>
    </row>
    <row r="20" spans="1:13" x14ac:dyDescent="0.25">
      <c r="A20" s="87">
        <v>19</v>
      </c>
      <c r="B20" s="93">
        <v>1502</v>
      </c>
      <c r="C20" s="93">
        <v>15</v>
      </c>
      <c r="D20" s="90" t="s">
        <v>14</v>
      </c>
      <c r="E20" s="90">
        <v>678</v>
      </c>
      <c r="F20" s="90">
        <f t="shared" si="0"/>
        <v>745.80000000000007</v>
      </c>
      <c r="G20" s="85" t="e">
        <f>#REF!</f>
        <v>#REF!</v>
      </c>
      <c r="H20" s="79">
        <v>0</v>
      </c>
      <c r="I20" s="80">
        <f t="shared" si="1"/>
        <v>0</v>
      </c>
      <c r="J20" s="80">
        <f t="shared" si="2"/>
        <v>0</v>
      </c>
      <c r="K20" s="91">
        <f t="shared" si="3"/>
        <v>0</v>
      </c>
      <c r="L20" s="92">
        <f t="shared" si="4"/>
        <v>2237400</v>
      </c>
      <c r="M20" s="85" t="s">
        <v>64</v>
      </c>
    </row>
    <row r="21" spans="1:13" x14ac:dyDescent="0.25">
      <c r="A21" s="85">
        <v>20</v>
      </c>
      <c r="B21" s="93">
        <v>1503</v>
      </c>
      <c r="C21" s="93">
        <v>15</v>
      </c>
      <c r="D21" s="90" t="s">
        <v>12</v>
      </c>
      <c r="E21" s="90">
        <v>776</v>
      </c>
      <c r="F21" s="90">
        <f t="shared" si="0"/>
        <v>853.6</v>
      </c>
      <c r="G21" s="85" t="e">
        <f>G20</f>
        <v>#REF!</v>
      </c>
      <c r="H21" s="79">
        <v>0</v>
      </c>
      <c r="I21" s="80">
        <f t="shared" si="1"/>
        <v>0</v>
      </c>
      <c r="J21" s="80">
        <f t="shared" si="2"/>
        <v>0</v>
      </c>
      <c r="K21" s="91">
        <f t="shared" si="3"/>
        <v>0</v>
      </c>
      <c r="L21" s="92">
        <f t="shared" si="4"/>
        <v>2560800</v>
      </c>
      <c r="M21" s="85" t="s">
        <v>64</v>
      </c>
    </row>
    <row r="22" spans="1:13" x14ac:dyDescent="0.25">
      <c r="A22" s="87">
        <v>21</v>
      </c>
      <c r="B22" s="93">
        <v>1504</v>
      </c>
      <c r="C22" s="93">
        <v>15</v>
      </c>
      <c r="D22" s="90" t="s">
        <v>12</v>
      </c>
      <c r="E22" s="90">
        <v>778</v>
      </c>
      <c r="F22" s="90">
        <f t="shared" si="0"/>
        <v>855.80000000000007</v>
      </c>
      <c r="G22" s="85" t="e">
        <f>G21</f>
        <v>#REF!</v>
      </c>
      <c r="H22" s="79">
        <v>0</v>
      </c>
      <c r="I22" s="80">
        <f t="shared" si="1"/>
        <v>0</v>
      </c>
      <c r="J22" s="80">
        <f t="shared" si="2"/>
        <v>0</v>
      </c>
      <c r="K22" s="91">
        <f t="shared" si="3"/>
        <v>0</v>
      </c>
      <c r="L22" s="92">
        <f t="shared" si="4"/>
        <v>2567400</v>
      </c>
      <c r="M22" s="85" t="s">
        <v>64</v>
      </c>
    </row>
    <row r="23" spans="1:13" x14ac:dyDescent="0.25">
      <c r="A23" s="85">
        <v>22</v>
      </c>
      <c r="B23" s="93">
        <v>1601</v>
      </c>
      <c r="C23" s="93">
        <v>16</v>
      </c>
      <c r="D23" s="90" t="s">
        <v>14</v>
      </c>
      <c r="E23" s="90">
        <v>676</v>
      </c>
      <c r="F23" s="90">
        <f t="shared" si="0"/>
        <v>743.6</v>
      </c>
      <c r="G23" s="85" t="e">
        <f>G22+80</f>
        <v>#REF!</v>
      </c>
      <c r="H23" s="79">
        <v>0</v>
      </c>
      <c r="I23" s="80">
        <f t="shared" si="1"/>
        <v>0</v>
      </c>
      <c r="J23" s="80">
        <f t="shared" si="2"/>
        <v>0</v>
      </c>
      <c r="K23" s="91">
        <f t="shared" si="3"/>
        <v>0</v>
      </c>
      <c r="L23" s="92">
        <f t="shared" si="4"/>
        <v>2230800</v>
      </c>
      <c r="M23" s="85" t="s">
        <v>64</v>
      </c>
    </row>
    <row r="24" spans="1:13" x14ac:dyDescent="0.25">
      <c r="A24" s="87">
        <v>23</v>
      </c>
      <c r="B24" s="93">
        <v>1602</v>
      </c>
      <c r="C24" s="93">
        <v>16</v>
      </c>
      <c r="D24" s="90" t="s">
        <v>14</v>
      </c>
      <c r="E24" s="90">
        <v>678</v>
      </c>
      <c r="F24" s="90">
        <f t="shared" si="0"/>
        <v>745.80000000000007</v>
      </c>
      <c r="G24" s="85" t="e">
        <f>G23</f>
        <v>#REF!</v>
      </c>
      <c r="H24" s="79">
        <v>0</v>
      </c>
      <c r="I24" s="80">
        <f t="shared" si="1"/>
        <v>0</v>
      </c>
      <c r="J24" s="80">
        <f t="shared" si="2"/>
        <v>0</v>
      </c>
      <c r="K24" s="91">
        <f t="shared" si="3"/>
        <v>0</v>
      </c>
      <c r="L24" s="92">
        <f t="shared" si="4"/>
        <v>2237400</v>
      </c>
      <c r="M24" s="85" t="s">
        <v>64</v>
      </c>
    </row>
    <row r="25" spans="1:13" x14ac:dyDescent="0.25">
      <c r="A25" s="85">
        <v>24</v>
      </c>
      <c r="B25" s="93">
        <v>1603</v>
      </c>
      <c r="C25" s="93">
        <v>16</v>
      </c>
      <c r="D25" s="90" t="s">
        <v>12</v>
      </c>
      <c r="E25" s="90">
        <v>776</v>
      </c>
      <c r="F25" s="90">
        <f t="shared" si="0"/>
        <v>853.6</v>
      </c>
      <c r="G25" s="85" t="e">
        <f>G24</f>
        <v>#REF!</v>
      </c>
      <c r="H25" s="79">
        <v>0</v>
      </c>
      <c r="I25" s="80">
        <f t="shared" si="1"/>
        <v>0</v>
      </c>
      <c r="J25" s="80">
        <f t="shared" si="2"/>
        <v>0</v>
      </c>
      <c r="K25" s="91">
        <f t="shared" si="3"/>
        <v>0</v>
      </c>
      <c r="L25" s="92">
        <f t="shared" si="4"/>
        <v>2560800</v>
      </c>
      <c r="M25" s="85" t="s">
        <v>64</v>
      </c>
    </row>
    <row r="26" spans="1:13" x14ac:dyDescent="0.25">
      <c r="A26" s="87">
        <v>25</v>
      </c>
      <c r="B26" s="93">
        <v>1604</v>
      </c>
      <c r="C26" s="93">
        <v>16</v>
      </c>
      <c r="D26" s="90" t="s">
        <v>12</v>
      </c>
      <c r="E26" s="90">
        <v>778</v>
      </c>
      <c r="F26" s="90">
        <f t="shared" si="0"/>
        <v>855.80000000000007</v>
      </c>
      <c r="G26" s="85" t="e">
        <f>G25</f>
        <v>#REF!</v>
      </c>
      <c r="H26" s="79">
        <v>0</v>
      </c>
      <c r="I26" s="80">
        <f t="shared" si="1"/>
        <v>0</v>
      </c>
      <c r="J26" s="80">
        <f t="shared" si="2"/>
        <v>0</v>
      </c>
      <c r="K26" s="91">
        <f t="shared" si="3"/>
        <v>0</v>
      </c>
      <c r="L26" s="92">
        <f t="shared" si="4"/>
        <v>2567400</v>
      </c>
      <c r="M26" s="85" t="s">
        <v>64</v>
      </c>
    </row>
    <row r="27" spans="1:13" x14ac:dyDescent="0.25">
      <c r="A27" s="85">
        <v>26</v>
      </c>
      <c r="B27" s="93">
        <v>1701</v>
      </c>
      <c r="C27" s="93">
        <v>17</v>
      </c>
      <c r="D27" s="90" t="s">
        <v>14</v>
      </c>
      <c r="E27" s="90">
        <v>676</v>
      </c>
      <c r="F27" s="90">
        <f t="shared" si="0"/>
        <v>743.6</v>
      </c>
      <c r="G27" s="85" t="e">
        <f>G26+80</f>
        <v>#REF!</v>
      </c>
      <c r="H27" s="79">
        <v>0</v>
      </c>
      <c r="I27" s="80">
        <f t="shared" si="1"/>
        <v>0</v>
      </c>
      <c r="J27" s="80">
        <f t="shared" si="2"/>
        <v>0</v>
      </c>
      <c r="K27" s="91">
        <f t="shared" si="3"/>
        <v>0</v>
      </c>
      <c r="L27" s="92">
        <f t="shared" si="4"/>
        <v>2230800</v>
      </c>
      <c r="M27" s="85" t="s">
        <v>64</v>
      </c>
    </row>
    <row r="28" spans="1:13" x14ac:dyDescent="0.25">
      <c r="A28" s="87">
        <v>27</v>
      </c>
      <c r="B28" s="93">
        <v>1702</v>
      </c>
      <c r="C28" s="93">
        <v>17</v>
      </c>
      <c r="D28" s="90" t="s">
        <v>14</v>
      </c>
      <c r="E28" s="90">
        <v>678</v>
      </c>
      <c r="F28" s="90">
        <f t="shared" si="0"/>
        <v>745.80000000000007</v>
      </c>
      <c r="G28" s="85" t="e">
        <f>G27</f>
        <v>#REF!</v>
      </c>
      <c r="H28" s="79">
        <v>0</v>
      </c>
      <c r="I28" s="80">
        <f t="shared" si="1"/>
        <v>0</v>
      </c>
      <c r="J28" s="80">
        <f t="shared" si="2"/>
        <v>0</v>
      </c>
      <c r="K28" s="91">
        <f t="shared" si="3"/>
        <v>0</v>
      </c>
      <c r="L28" s="92">
        <f t="shared" si="4"/>
        <v>2237400</v>
      </c>
      <c r="M28" s="85" t="s">
        <v>64</v>
      </c>
    </row>
    <row r="29" spans="1:13" x14ac:dyDescent="0.25">
      <c r="A29" s="85">
        <v>28</v>
      </c>
      <c r="B29" s="93">
        <v>1801</v>
      </c>
      <c r="C29" s="93">
        <v>18</v>
      </c>
      <c r="D29" s="90" t="s">
        <v>14</v>
      </c>
      <c r="E29" s="90">
        <v>676</v>
      </c>
      <c r="F29" s="90">
        <f t="shared" si="0"/>
        <v>743.6</v>
      </c>
      <c r="G29" s="85" t="e">
        <f>G28+80</f>
        <v>#REF!</v>
      </c>
      <c r="H29" s="79">
        <v>0</v>
      </c>
      <c r="I29" s="80">
        <f t="shared" si="1"/>
        <v>0</v>
      </c>
      <c r="J29" s="80">
        <f t="shared" si="2"/>
        <v>0</v>
      </c>
      <c r="K29" s="91">
        <f t="shared" si="3"/>
        <v>0</v>
      </c>
      <c r="L29" s="92">
        <f t="shared" si="4"/>
        <v>2230800</v>
      </c>
      <c r="M29" s="85" t="s">
        <v>64</v>
      </c>
    </row>
    <row r="30" spans="1:13" x14ac:dyDescent="0.25">
      <c r="A30" s="87">
        <v>29</v>
      </c>
      <c r="B30" s="93">
        <v>1802</v>
      </c>
      <c r="C30" s="93">
        <v>18</v>
      </c>
      <c r="D30" s="90" t="s">
        <v>14</v>
      </c>
      <c r="E30" s="90">
        <v>678</v>
      </c>
      <c r="F30" s="90">
        <f t="shared" si="0"/>
        <v>745.80000000000007</v>
      </c>
      <c r="G30" s="85" t="e">
        <f>G29</f>
        <v>#REF!</v>
      </c>
      <c r="H30" s="79">
        <v>0</v>
      </c>
      <c r="I30" s="80">
        <f t="shared" si="1"/>
        <v>0</v>
      </c>
      <c r="J30" s="80">
        <f t="shared" si="2"/>
        <v>0</v>
      </c>
      <c r="K30" s="91">
        <f t="shared" si="3"/>
        <v>0</v>
      </c>
      <c r="L30" s="92">
        <f t="shared" si="4"/>
        <v>2237400</v>
      </c>
      <c r="M30" s="85" t="s">
        <v>64</v>
      </c>
    </row>
    <row r="31" spans="1:13" x14ac:dyDescent="0.25">
      <c r="A31" s="85">
        <v>30</v>
      </c>
      <c r="B31" s="93">
        <v>1803</v>
      </c>
      <c r="C31" s="93">
        <v>18</v>
      </c>
      <c r="D31" s="90" t="s">
        <v>12</v>
      </c>
      <c r="E31" s="90">
        <v>776</v>
      </c>
      <c r="F31" s="90">
        <f t="shared" si="0"/>
        <v>853.6</v>
      </c>
      <c r="G31" s="85" t="e">
        <f>G30</f>
        <v>#REF!</v>
      </c>
      <c r="H31" s="79">
        <v>0</v>
      </c>
      <c r="I31" s="80">
        <f t="shared" si="1"/>
        <v>0</v>
      </c>
      <c r="J31" s="80">
        <f t="shared" si="2"/>
        <v>0</v>
      </c>
      <c r="K31" s="91">
        <f t="shared" si="3"/>
        <v>0</v>
      </c>
      <c r="L31" s="92">
        <f t="shared" si="4"/>
        <v>2560800</v>
      </c>
      <c r="M31" s="85" t="s">
        <v>64</v>
      </c>
    </row>
    <row r="32" spans="1:13" x14ac:dyDescent="0.25">
      <c r="A32" s="87">
        <v>31</v>
      </c>
      <c r="B32" s="93">
        <v>1804</v>
      </c>
      <c r="C32" s="93">
        <v>18</v>
      </c>
      <c r="D32" s="90" t="s">
        <v>12</v>
      </c>
      <c r="E32" s="90">
        <v>778</v>
      </c>
      <c r="F32" s="90">
        <f t="shared" si="0"/>
        <v>855.80000000000007</v>
      </c>
      <c r="G32" s="85" t="e">
        <f>G31</f>
        <v>#REF!</v>
      </c>
      <c r="H32" s="79">
        <v>0</v>
      </c>
      <c r="I32" s="80">
        <f t="shared" si="1"/>
        <v>0</v>
      </c>
      <c r="J32" s="80">
        <f t="shared" si="2"/>
        <v>0</v>
      </c>
      <c r="K32" s="91">
        <f t="shared" si="3"/>
        <v>0</v>
      </c>
      <c r="L32" s="92">
        <f t="shared" si="4"/>
        <v>2567400</v>
      </c>
      <c r="M32" s="85" t="s">
        <v>64</v>
      </c>
    </row>
    <row r="33" spans="1:13" x14ac:dyDescent="0.25">
      <c r="A33" s="85">
        <v>32</v>
      </c>
      <c r="B33" s="93">
        <v>1901</v>
      </c>
      <c r="C33" s="93">
        <v>19</v>
      </c>
      <c r="D33" s="90" t="s">
        <v>14</v>
      </c>
      <c r="E33" s="90">
        <v>676</v>
      </c>
      <c r="F33" s="90">
        <f t="shared" si="0"/>
        <v>743.6</v>
      </c>
      <c r="G33" s="85" t="e">
        <f>G32+80</f>
        <v>#REF!</v>
      </c>
      <c r="H33" s="79">
        <v>0</v>
      </c>
      <c r="I33" s="80">
        <f t="shared" si="1"/>
        <v>0</v>
      </c>
      <c r="J33" s="80">
        <f t="shared" si="2"/>
        <v>0</v>
      </c>
      <c r="K33" s="91">
        <f t="shared" si="3"/>
        <v>0</v>
      </c>
      <c r="L33" s="92">
        <f t="shared" si="4"/>
        <v>2230800</v>
      </c>
      <c r="M33" s="85" t="s">
        <v>64</v>
      </c>
    </row>
    <row r="34" spans="1:13" x14ac:dyDescent="0.25">
      <c r="A34" s="87">
        <v>33</v>
      </c>
      <c r="B34" s="93">
        <v>1902</v>
      </c>
      <c r="C34" s="93">
        <v>19</v>
      </c>
      <c r="D34" s="90" t="s">
        <v>14</v>
      </c>
      <c r="E34" s="90">
        <v>678</v>
      </c>
      <c r="F34" s="90">
        <f t="shared" si="0"/>
        <v>745.80000000000007</v>
      </c>
      <c r="G34" s="85" t="e">
        <f>G33</f>
        <v>#REF!</v>
      </c>
      <c r="H34" s="79">
        <v>0</v>
      </c>
      <c r="I34" s="80">
        <f t="shared" si="1"/>
        <v>0</v>
      </c>
      <c r="J34" s="80">
        <f t="shared" si="2"/>
        <v>0</v>
      </c>
      <c r="K34" s="91">
        <f t="shared" si="3"/>
        <v>0</v>
      </c>
      <c r="L34" s="92">
        <f t="shared" si="4"/>
        <v>2237400</v>
      </c>
      <c r="M34" s="85" t="s">
        <v>64</v>
      </c>
    </row>
    <row r="35" spans="1:13" x14ac:dyDescent="0.25">
      <c r="A35" s="85">
        <v>34</v>
      </c>
      <c r="B35" s="93">
        <v>1903</v>
      </c>
      <c r="C35" s="93">
        <v>19</v>
      </c>
      <c r="D35" s="90" t="s">
        <v>12</v>
      </c>
      <c r="E35" s="90">
        <v>776</v>
      </c>
      <c r="F35" s="90">
        <f t="shared" si="0"/>
        <v>853.6</v>
      </c>
      <c r="G35" s="85" t="e">
        <f>G34</f>
        <v>#REF!</v>
      </c>
      <c r="H35" s="79">
        <v>0</v>
      </c>
      <c r="I35" s="80">
        <f t="shared" si="1"/>
        <v>0</v>
      </c>
      <c r="J35" s="80">
        <f t="shared" si="2"/>
        <v>0</v>
      </c>
      <c r="K35" s="91">
        <f t="shared" si="3"/>
        <v>0</v>
      </c>
      <c r="L35" s="92">
        <f t="shared" si="4"/>
        <v>2560800</v>
      </c>
      <c r="M35" s="85" t="s">
        <v>64</v>
      </c>
    </row>
    <row r="36" spans="1:13" x14ac:dyDescent="0.25">
      <c r="A36" s="87">
        <v>35</v>
      </c>
      <c r="B36" s="93">
        <v>1904</v>
      </c>
      <c r="C36" s="93">
        <v>19</v>
      </c>
      <c r="D36" s="90" t="s">
        <v>12</v>
      </c>
      <c r="E36" s="90">
        <v>778</v>
      </c>
      <c r="F36" s="90">
        <f t="shared" si="0"/>
        <v>855.80000000000007</v>
      </c>
      <c r="G36" s="85" t="e">
        <f>G35</f>
        <v>#REF!</v>
      </c>
      <c r="H36" s="79">
        <v>0</v>
      </c>
      <c r="I36" s="80">
        <f t="shared" si="1"/>
        <v>0</v>
      </c>
      <c r="J36" s="80">
        <f t="shared" si="2"/>
        <v>0</v>
      </c>
      <c r="K36" s="91">
        <f t="shared" si="3"/>
        <v>0</v>
      </c>
      <c r="L36" s="92">
        <f t="shared" si="4"/>
        <v>2567400</v>
      </c>
      <c r="M36" s="85" t="s">
        <v>64</v>
      </c>
    </row>
    <row r="37" spans="1:13" x14ac:dyDescent="0.25">
      <c r="A37" s="85">
        <v>36</v>
      </c>
      <c r="B37" s="93">
        <v>2001</v>
      </c>
      <c r="C37" s="93">
        <v>20</v>
      </c>
      <c r="D37" s="90" t="s">
        <v>14</v>
      </c>
      <c r="E37" s="90">
        <v>676</v>
      </c>
      <c r="F37" s="90">
        <f t="shared" si="0"/>
        <v>743.6</v>
      </c>
      <c r="G37" s="85" t="e">
        <f>G36+80</f>
        <v>#REF!</v>
      </c>
      <c r="H37" s="79">
        <v>0</v>
      </c>
      <c r="I37" s="80">
        <f t="shared" si="1"/>
        <v>0</v>
      </c>
      <c r="J37" s="80">
        <f t="shared" si="2"/>
        <v>0</v>
      </c>
      <c r="K37" s="91">
        <f t="shared" si="3"/>
        <v>0</v>
      </c>
      <c r="L37" s="92">
        <f t="shared" si="4"/>
        <v>2230800</v>
      </c>
      <c r="M37" s="85" t="s">
        <v>64</v>
      </c>
    </row>
    <row r="38" spans="1:13" x14ac:dyDescent="0.25">
      <c r="A38" s="87">
        <v>37</v>
      </c>
      <c r="B38" s="93">
        <v>2002</v>
      </c>
      <c r="C38" s="93">
        <v>20</v>
      </c>
      <c r="D38" s="90" t="s">
        <v>14</v>
      </c>
      <c r="E38" s="90">
        <v>753</v>
      </c>
      <c r="F38" s="90">
        <f t="shared" si="0"/>
        <v>828.30000000000007</v>
      </c>
      <c r="G38" s="85" t="e">
        <f>G37</f>
        <v>#REF!</v>
      </c>
      <c r="H38" s="79">
        <v>0</v>
      </c>
      <c r="I38" s="80">
        <f t="shared" si="1"/>
        <v>0</v>
      </c>
      <c r="J38" s="80">
        <f t="shared" si="2"/>
        <v>0</v>
      </c>
      <c r="K38" s="91">
        <f t="shared" si="3"/>
        <v>0</v>
      </c>
      <c r="L38" s="92">
        <f t="shared" si="4"/>
        <v>2484900</v>
      </c>
      <c r="M38" s="85" t="s">
        <v>64</v>
      </c>
    </row>
    <row r="39" spans="1:13" x14ac:dyDescent="0.25">
      <c r="A39" s="85">
        <v>38</v>
      </c>
      <c r="B39" s="93">
        <v>2003</v>
      </c>
      <c r="C39" s="93">
        <v>20</v>
      </c>
      <c r="D39" s="90" t="s">
        <v>12</v>
      </c>
      <c r="E39" s="90">
        <v>776</v>
      </c>
      <c r="F39" s="90">
        <f t="shared" si="0"/>
        <v>853.6</v>
      </c>
      <c r="G39" s="85" t="e">
        <f>G38</f>
        <v>#REF!</v>
      </c>
      <c r="H39" s="79">
        <v>0</v>
      </c>
      <c r="I39" s="80">
        <f t="shared" si="1"/>
        <v>0</v>
      </c>
      <c r="J39" s="80">
        <f t="shared" si="2"/>
        <v>0</v>
      </c>
      <c r="K39" s="91">
        <f t="shared" si="3"/>
        <v>0</v>
      </c>
      <c r="L39" s="92">
        <f t="shared" si="4"/>
        <v>2560800</v>
      </c>
      <c r="M39" s="85" t="s">
        <v>64</v>
      </c>
    </row>
    <row r="40" spans="1:13" x14ac:dyDescent="0.25">
      <c r="A40" s="87">
        <v>39</v>
      </c>
      <c r="B40" s="93">
        <v>2004</v>
      </c>
      <c r="C40" s="93">
        <v>20</v>
      </c>
      <c r="D40" s="90" t="s">
        <v>12</v>
      </c>
      <c r="E40" s="90">
        <v>776</v>
      </c>
      <c r="F40" s="90">
        <f t="shared" si="0"/>
        <v>853.6</v>
      </c>
      <c r="G40" s="85" t="e">
        <f>G39</f>
        <v>#REF!</v>
      </c>
      <c r="H40" s="79">
        <v>0</v>
      </c>
      <c r="I40" s="80">
        <f t="shared" si="1"/>
        <v>0</v>
      </c>
      <c r="J40" s="80">
        <f t="shared" si="2"/>
        <v>0</v>
      </c>
      <c r="K40" s="91">
        <f t="shared" si="3"/>
        <v>0</v>
      </c>
      <c r="L40" s="92">
        <f t="shared" si="4"/>
        <v>2560800</v>
      </c>
      <c r="M40" s="85" t="s">
        <v>64</v>
      </c>
    </row>
    <row r="41" spans="1:13" x14ac:dyDescent="0.25">
      <c r="A41" s="85">
        <v>40</v>
      </c>
      <c r="B41" s="93">
        <v>2101</v>
      </c>
      <c r="C41" s="93">
        <v>21</v>
      </c>
      <c r="D41" s="90" t="s">
        <v>14</v>
      </c>
      <c r="E41" s="90">
        <v>676</v>
      </c>
      <c r="F41" s="90">
        <f t="shared" si="0"/>
        <v>743.6</v>
      </c>
      <c r="G41" s="85" t="e">
        <f>G40+80</f>
        <v>#REF!</v>
      </c>
      <c r="H41" s="79">
        <v>0</v>
      </c>
      <c r="I41" s="80">
        <f t="shared" si="1"/>
        <v>0</v>
      </c>
      <c r="J41" s="80">
        <f t="shared" si="2"/>
        <v>0</v>
      </c>
      <c r="K41" s="91">
        <f t="shared" si="3"/>
        <v>0</v>
      </c>
      <c r="L41" s="92">
        <f t="shared" si="4"/>
        <v>2230800</v>
      </c>
      <c r="M41" s="85" t="s">
        <v>64</v>
      </c>
    </row>
    <row r="42" spans="1:13" x14ac:dyDescent="0.25">
      <c r="A42" s="87">
        <v>41</v>
      </c>
      <c r="B42" s="93">
        <v>2102</v>
      </c>
      <c r="C42" s="93">
        <v>21</v>
      </c>
      <c r="D42" s="90" t="s">
        <v>14</v>
      </c>
      <c r="E42" s="90">
        <v>753</v>
      </c>
      <c r="F42" s="90">
        <f t="shared" si="0"/>
        <v>828.30000000000007</v>
      </c>
      <c r="G42" s="85" t="e">
        <f>G41</f>
        <v>#REF!</v>
      </c>
      <c r="H42" s="79">
        <v>0</v>
      </c>
      <c r="I42" s="80">
        <f t="shared" si="1"/>
        <v>0</v>
      </c>
      <c r="J42" s="80">
        <f t="shared" si="2"/>
        <v>0</v>
      </c>
      <c r="K42" s="91">
        <f t="shared" si="3"/>
        <v>0</v>
      </c>
      <c r="L42" s="92">
        <f t="shared" si="4"/>
        <v>2484900</v>
      </c>
      <c r="M42" s="85" t="s">
        <v>64</v>
      </c>
    </row>
    <row r="43" spans="1:13" x14ac:dyDescent="0.25">
      <c r="A43" s="85">
        <v>42</v>
      </c>
      <c r="B43" s="93">
        <v>2103</v>
      </c>
      <c r="C43" s="93">
        <v>21</v>
      </c>
      <c r="D43" s="90" t="s">
        <v>12</v>
      </c>
      <c r="E43" s="90">
        <v>776</v>
      </c>
      <c r="F43" s="90">
        <f t="shared" si="0"/>
        <v>853.6</v>
      </c>
      <c r="G43" s="85" t="e">
        <f>G42</f>
        <v>#REF!</v>
      </c>
      <c r="H43" s="79">
        <v>0</v>
      </c>
      <c r="I43" s="80">
        <f t="shared" si="1"/>
        <v>0</v>
      </c>
      <c r="J43" s="80">
        <f t="shared" si="2"/>
        <v>0</v>
      </c>
      <c r="K43" s="91">
        <f t="shared" si="3"/>
        <v>0</v>
      </c>
      <c r="L43" s="92">
        <f t="shared" si="4"/>
        <v>2560800</v>
      </c>
      <c r="M43" s="85" t="s">
        <v>64</v>
      </c>
    </row>
    <row r="44" spans="1:13" x14ac:dyDescent="0.25">
      <c r="A44" s="87">
        <v>43</v>
      </c>
      <c r="B44" s="93">
        <v>2104</v>
      </c>
      <c r="C44" s="93">
        <v>21</v>
      </c>
      <c r="D44" s="90" t="s">
        <v>12</v>
      </c>
      <c r="E44" s="90">
        <v>776</v>
      </c>
      <c r="F44" s="90">
        <f t="shared" si="0"/>
        <v>853.6</v>
      </c>
      <c r="G44" s="85" t="e">
        <f>G43</f>
        <v>#REF!</v>
      </c>
      <c r="H44" s="79">
        <v>0</v>
      </c>
      <c r="I44" s="80">
        <f t="shared" si="1"/>
        <v>0</v>
      </c>
      <c r="J44" s="80">
        <f t="shared" si="2"/>
        <v>0</v>
      </c>
      <c r="K44" s="91">
        <f t="shared" si="3"/>
        <v>0</v>
      </c>
      <c r="L44" s="92">
        <f t="shared" si="4"/>
        <v>2560800</v>
      </c>
      <c r="M44" s="85" t="s">
        <v>64</v>
      </c>
    </row>
    <row r="45" spans="1:13" x14ac:dyDescent="0.25">
      <c r="A45" s="85">
        <v>44</v>
      </c>
      <c r="B45" s="93">
        <v>2201</v>
      </c>
      <c r="C45" s="93">
        <v>22</v>
      </c>
      <c r="D45" s="90" t="s">
        <v>14</v>
      </c>
      <c r="E45" s="90">
        <v>676</v>
      </c>
      <c r="F45" s="90">
        <f t="shared" si="0"/>
        <v>743.6</v>
      </c>
      <c r="G45" s="85" t="e">
        <f>G44+80</f>
        <v>#REF!</v>
      </c>
      <c r="H45" s="79">
        <v>0</v>
      </c>
      <c r="I45" s="80">
        <f t="shared" si="1"/>
        <v>0</v>
      </c>
      <c r="J45" s="80">
        <f t="shared" si="2"/>
        <v>0</v>
      </c>
      <c r="K45" s="91">
        <f t="shared" si="3"/>
        <v>0</v>
      </c>
      <c r="L45" s="92">
        <f t="shared" si="4"/>
        <v>2230800</v>
      </c>
      <c r="M45" s="85" t="s">
        <v>64</v>
      </c>
    </row>
    <row r="46" spans="1:13" x14ac:dyDescent="0.25">
      <c r="A46" s="87">
        <v>45</v>
      </c>
      <c r="B46" s="93">
        <v>2202</v>
      </c>
      <c r="C46" s="93">
        <v>22</v>
      </c>
      <c r="D46" s="90" t="s">
        <v>14</v>
      </c>
      <c r="E46" s="90">
        <v>753</v>
      </c>
      <c r="F46" s="90">
        <f t="shared" si="0"/>
        <v>828.30000000000007</v>
      </c>
      <c r="G46" s="85" t="e">
        <f>G45</f>
        <v>#REF!</v>
      </c>
      <c r="H46" s="79">
        <v>0</v>
      </c>
      <c r="I46" s="80">
        <f t="shared" si="1"/>
        <v>0</v>
      </c>
      <c r="J46" s="80">
        <f t="shared" si="2"/>
        <v>0</v>
      </c>
      <c r="K46" s="91">
        <f t="shared" si="3"/>
        <v>0</v>
      </c>
      <c r="L46" s="92">
        <f t="shared" si="4"/>
        <v>2484900</v>
      </c>
      <c r="M46" s="85" t="s">
        <v>64</v>
      </c>
    </row>
    <row r="47" spans="1:13" x14ac:dyDescent="0.25">
      <c r="A47" s="85">
        <v>46</v>
      </c>
      <c r="B47" s="93">
        <v>2203</v>
      </c>
      <c r="C47" s="93">
        <v>22</v>
      </c>
      <c r="D47" s="90" t="s">
        <v>12</v>
      </c>
      <c r="E47" s="90">
        <v>776</v>
      </c>
      <c r="F47" s="90">
        <f t="shared" si="0"/>
        <v>853.6</v>
      </c>
      <c r="G47" s="85" t="e">
        <f>G46</f>
        <v>#REF!</v>
      </c>
      <c r="H47" s="79">
        <v>0</v>
      </c>
      <c r="I47" s="80">
        <f t="shared" si="1"/>
        <v>0</v>
      </c>
      <c r="J47" s="80">
        <f t="shared" si="2"/>
        <v>0</v>
      </c>
      <c r="K47" s="91">
        <f t="shared" si="3"/>
        <v>0</v>
      </c>
      <c r="L47" s="92">
        <f t="shared" si="4"/>
        <v>2560800</v>
      </c>
      <c r="M47" s="85" t="s">
        <v>64</v>
      </c>
    </row>
    <row r="48" spans="1:13" x14ac:dyDescent="0.25">
      <c r="A48" s="87">
        <v>47</v>
      </c>
      <c r="B48" s="93">
        <v>2204</v>
      </c>
      <c r="C48" s="93">
        <v>22</v>
      </c>
      <c r="D48" s="90" t="s">
        <v>12</v>
      </c>
      <c r="E48" s="90">
        <v>776</v>
      </c>
      <c r="F48" s="90">
        <f t="shared" si="0"/>
        <v>853.6</v>
      </c>
      <c r="G48" s="85" t="e">
        <f>G47</f>
        <v>#REF!</v>
      </c>
      <c r="H48" s="79">
        <v>0</v>
      </c>
      <c r="I48" s="80">
        <f t="shared" si="1"/>
        <v>0</v>
      </c>
      <c r="J48" s="80">
        <f t="shared" si="2"/>
        <v>0</v>
      </c>
      <c r="K48" s="91">
        <f t="shared" si="3"/>
        <v>0</v>
      </c>
      <c r="L48" s="92">
        <f t="shared" si="4"/>
        <v>2560800</v>
      </c>
      <c r="M48" s="85" t="s">
        <v>64</v>
      </c>
    </row>
    <row r="49" spans="1:13" x14ac:dyDescent="0.25">
      <c r="A49" s="85">
        <v>48</v>
      </c>
      <c r="B49" s="93">
        <v>2301</v>
      </c>
      <c r="C49" s="93">
        <v>23</v>
      </c>
      <c r="D49" s="90" t="s">
        <v>14</v>
      </c>
      <c r="E49" s="90">
        <v>676</v>
      </c>
      <c r="F49" s="90">
        <f t="shared" si="0"/>
        <v>743.6</v>
      </c>
      <c r="G49" s="85" t="e">
        <f>G48+80</f>
        <v>#REF!</v>
      </c>
      <c r="H49" s="79">
        <v>0</v>
      </c>
      <c r="I49" s="80">
        <f t="shared" si="1"/>
        <v>0</v>
      </c>
      <c r="J49" s="80">
        <f t="shared" si="2"/>
        <v>0</v>
      </c>
      <c r="K49" s="91">
        <f t="shared" si="3"/>
        <v>0</v>
      </c>
      <c r="L49" s="92">
        <f t="shared" si="4"/>
        <v>2230800</v>
      </c>
      <c r="M49" s="85" t="s">
        <v>64</v>
      </c>
    </row>
    <row r="50" spans="1:13" x14ac:dyDescent="0.25">
      <c r="A50" s="87">
        <v>49</v>
      </c>
      <c r="B50" s="93">
        <v>2302</v>
      </c>
      <c r="C50" s="93">
        <v>23</v>
      </c>
      <c r="D50" s="90" t="s">
        <v>14</v>
      </c>
      <c r="E50" s="90">
        <v>753</v>
      </c>
      <c r="F50" s="90">
        <f t="shared" si="0"/>
        <v>828.30000000000007</v>
      </c>
      <c r="G50" s="85" t="e">
        <f>G49</f>
        <v>#REF!</v>
      </c>
      <c r="H50" s="79">
        <v>0</v>
      </c>
      <c r="I50" s="80">
        <f t="shared" si="1"/>
        <v>0</v>
      </c>
      <c r="J50" s="80">
        <f t="shared" si="2"/>
        <v>0</v>
      </c>
      <c r="K50" s="91">
        <f t="shared" si="3"/>
        <v>0</v>
      </c>
      <c r="L50" s="92">
        <f t="shared" si="4"/>
        <v>2484900</v>
      </c>
      <c r="M50" s="85" t="s">
        <v>64</v>
      </c>
    </row>
    <row r="51" spans="1:13" x14ac:dyDescent="0.25">
      <c r="A51" s="85">
        <v>50</v>
      </c>
      <c r="B51" s="93">
        <v>2303</v>
      </c>
      <c r="C51" s="93">
        <v>23</v>
      </c>
      <c r="D51" s="90" t="s">
        <v>12</v>
      </c>
      <c r="E51" s="90">
        <v>776</v>
      </c>
      <c r="F51" s="90">
        <f t="shared" si="0"/>
        <v>853.6</v>
      </c>
      <c r="G51" s="85" t="e">
        <f>G50</f>
        <v>#REF!</v>
      </c>
      <c r="H51" s="79">
        <v>0</v>
      </c>
      <c r="I51" s="80">
        <f t="shared" si="1"/>
        <v>0</v>
      </c>
      <c r="J51" s="80">
        <f t="shared" si="2"/>
        <v>0</v>
      </c>
      <c r="K51" s="91">
        <f t="shared" si="3"/>
        <v>0</v>
      </c>
      <c r="L51" s="92">
        <f t="shared" si="4"/>
        <v>2560800</v>
      </c>
      <c r="M51" s="85" t="s">
        <v>64</v>
      </c>
    </row>
    <row r="52" spans="1:13" x14ac:dyDescent="0.25">
      <c r="A52" s="87">
        <v>51</v>
      </c>
      <c r="B52" s="93">
        <v>2304</v>
      </c>
      <c r="C52" s="93">
        <v>23</v>
      </c>
      <c r="D52" s="90" t="s">
        <v>12</v>
      </c>
      <c r="E52" s="90">
        <v>776</v>
      </c>
      <c r="F52" s="90">
        <f t="shared" si="0"/>
        <v>853.6</v>
      </c>
      <c r="G52" s="85" t="e">
        <f>G51</f>
        <v>#REF!</v>
      </c>
      <c r="H52" s="79">
        <v>0</v>
      </c>
      <c r="I52" s="80">
        <f t="shared" si="1"/>
        <v>0</v>
      </c>
      <c r="J52" s="80">
        <f t="shared" si="2"/>
        <v>0</v>
      </c>
      <c r="K52" s="91">
        <f t="shared" si="3"/>
        <v>0</v>
      </c>
      <c r="L52" s="92">
        <f t="shared" si="4"/>
        <v>2560800</v>
      </c>
      <c r="M52" s="85" t="s">
        <v>64</v>
      </c>
    </row>
    <row r="53" spans="1:13" x14ac:dyDescent="0.25">
      <c r="A53" s="85">
        <v>52</v>
      </c>
      <c r="B53" s="93">
        <v>2401</v>
      </c>
      <c r="C53" s="93">
        <v>24</v>
      </c>
      <c r="D53" s="90" t="s">
        <v>14</v>
      </c>
      <c r="E53" s="90">
        <v>676</v>
      </c>
      <c r="F53" s="90">
        <f t="shared" si="0"/>
        <v>743.6</v>
      </c>
      <c r="G53" s="85" t="e">
        <f>G52+80</f>
        <v>#REF!</v>
      </c>
      <c r="H53" s="79">
        <v>0</v>
      </c>
      <c r="I53" s="80">
        <f t="shared" si="1"/>
        <v>0</v>
      </c>
      <c r="J53" s="80">
        <f t="shared" si="2"/>
        <v>0</v>
      </c>
      <c r="K53" s="91">
        <f t="shared" si="3"/>
        <v>0</v>
      </c>
      <c r="L53" s="92">
        <f t="shared" si="4"/>
        <v>2230800</v>
      </c>
      <c r="M53" s="85" t="s">
        <v>64</v>
      </c>
    </row>
    <row r="54" spans="1:13" x14ac:dyDescent="0.25">
      <c r="A54" s="87">
        <v>53</v>
      </c>
      <c r="B54" s="93">
        <v>2402</v>
      </c>
      <c r="C54" s="93">
        <v>24</v>
      </c>
      <c r="D54" s="90" t="s">
        <v>14</v>
      </c>
      <c r="E54" s="90">
        <v>753</v>
      </c>
      <c r="F54" s="90">
        <f t="shared" si="0"/>
        <v>828.30000000000007</v>
      </c>
      <c r="G54" s="85" t="e">
        <f>G53</f>
        <v>#REF!</v>
      </c>
      <c r="H54" s="79">
        <v>0</v>
      </c>
      <c r="I54" s="80">
        <f t="shared" si="1"/>
        <v>0</v>
      </c>
      <c r="J54" s="80">
        <f t="shared" si="2"/>
        <v>0</v>
      </c>
      <c r="K54" s="91">
        <f t="shared" si="3"/>
        <v>0</v>
      </c>
      <c r="L54" s="92">
        <f t="shared" si="4"/>
        <v>2484900</v>
      </c>
      <c r="M54" s="85" t="s">
        <v>64</v>
      </c>
    </row>
    <row r="55" spans="1:13" x14ac:dyDescent="0.25">
      <c r="A55" s="85">
        <v>54</v>
      </c>
      <c r="B55" s="93">
        <v>2501</v>
      </c>
      <c r="C55" s="93">
        <v>25</v>
      </c>
      <c r="D55" s="90" t="s">
        <v>14</v>
      </c>
      <c r="E55" s="90">
        <v>676</v>
      </c>
      <c r="F55" s="90">
        <f t="shared" si="0"/>
        <v>743.6</v>
      </c>
      <c r="G55" s="85" t="e">
        <f>G54+80</f>
        <v>#REF!</v>
      </c>
      <c r="H55" s="79">
        <v>0</v>
      </c>
      <c r="I55" s="80">
        <f t="shared" si="1"/>
        <v>0</v>
      </c>
      <c r="J55" s="80">
        <f t="shared" si="2"/>
        <v>0</v>
      </c>
      <c r="K55" s="91">
        <f t="shared" si="3"/>
        <v>0</v>
      </c>
      <c r="L55" s="92">
        <f t="shared" si="4"/>
        <v>2230800</v>
      </c>
      <c r="M55" s="85" t="s">
        <v>64</v>
      </c>
    </row>
    <row r="56" spans="1:13" x14ac:dyDescent="0.25">
      <c r="A56" s="87">
        <v>55</v>
      </c>
      <c r="B56" s="93">
        <v>2502</v>
      </c>
      <c r="C56" s="93">
        <v>25</v>
      </c>
      <c r="D56" s="90" t="s">
        <v>14</v>
      </c>
      <c r="E56" s="90">
        <v>753</v>
      </c>
      <c r="F56" s="90">
        <f t="shared" si="0"/>
        <v>828.30000000000007</v>
      </c>
      <c r="G56" s="85" t="e">
        <f>G55</f>
        <v>#REF!</v>
      </c>
      <c r="H56" s="79">
        <v>0</v>
      </c>
      <c r="I56" s="80">
        <f t="shared" si="1"/>
        <v>0</v>
      </c>
      <c r="J56" s="80">
        <f t="shared" si="2"/>
        <v>0</v>
      </c>
      <c r="K56" s="91">
        <f t="shared" si="3"/>
        <v>0</v>
      </c>
      <c r="L56" s="92">
        <f t="shared" si="4"/>
        <v>2484900</v>
      </c>
      <c r="M56" s="85" t="s">
        <v>64</v>
      </c>
    </row>
    <row r="57" spans="1:13" x14ac:dyDescent="0.25">
      <c r="A57" s="85">
        <v>56</v>
      </c>
      <c r="B57" s="93">
        <v>2601</v>
      </c>
      <c r="C57" s="93">
        <v>26</v>
      </c>
      <c r="D57" s="90" t="s">
        <v>14</v>
      </c>
      <c r="E57" s="90">
        <v>676</v>
      </c>
      <c r="F57" s="90">
        <f t="shared" si="0"/>
        <v>743.6</v>
      </c>
      <c r="G57" s="85" t="e">
        <f>#REF!+80</f>
        <v>#REF!</v>
      </c>
      <c r="H57" s="79">
        <v>0</v>
      </c>
      <c r="I57" s="80">
        <f t="shared" si="1"/>
        <v>0</v>
      </c>
      <c r="J57" s="80">
        <f t="shared" si="2"/>
        <v>0</v>
      </c>
      <c r="K57" s="91">
        <f t="shared" si="3"/>
        <v>0</v>
      </c>
      <c r="L57" s="92">
        <f t="shared" si="4"/>
        <v>2230800</v>
      </c>
      <c r="M57" s="85" t="s">
        <v>64</v>
      </c>
    </row>
    <row r="58" spans="1:13" x14ac:dyDescent="0.25">
      <c r="A58" s="87">
        <v>57</v>
      </c>
      <c r="B58" s="93">
        <v>2602</v>
      </c>
      <c r="C58" s="93">
        <v>26</v>
      </c>
      <c r="D58" s="90" t="s">
        <v>14</v>
      </c>
      <c r="E58" s="90">
        <v>753</v>
      </c>
      <c r="F58" s="90">
        <f t="shared" si="0"/>
        <v>828.30000000000007</v>
      </c>
      <c r="G58" s="85" t="e">
        <f>G57</f>
        <v>#REF!</v>
      </c>
      <c r="H58" s="79">
        <v>0</v>
      </c>
      <c r="I58" s="80">
        <f t="shared" si="1"/>
        <v>0</v>
      </c>
      <c r="J58" s="80">
        <f t="shared" si="2"/>
        <v>0</v>
      </c>
      <c r="K58" s="91">
        <f t="shared" si="3"/>
        <v>0</v>
      </c>
      <c r="L58" s="92">
        <f t="shared" si="4"/>
        <v>2484900</v>
      </c>
      <c r="M58" s="85" t="s">
        <v>64</v>
      </c>
    </row>
    <row r="59" spans="1:13" x14ac:dyDescent="0.25">
      <c r="A59" s="85">
        <v>58</v>
      </c>
      <c r="B59" s="93">
        <v>2603</v>
      </c>
      <c r="C59" s="93">
        <v>26</v>
      </c>
      <c r="D59" s="90" t="s">
        <v>12</v>
      </c>
      <c r="E59" s="90">
        <v>776</v>
      </c>
      <c r="F59" s="90">
        <f t="shared" si="0"/>
        <v>853.6</v>
      </c>
      <c r="G59" s="85" t="e">
        <f>G58</f>
        <v>#REF!</v>
      </c>
      <c r="H59" s="79">
        <v>0</v>
      </c>
      <c r="I59" s="80">
        <f t="shared" si="1"/>
        <v>0</v>
      </c>
      <c r="J59" s="80">
        <f t="shared" si="2"/>
        <v>0</v>
      </c>
      <c r="K59" s="91">
        <f t="shared" si="3"/>
        <v>0</v>
      </c>
      <c r="L59" s="92">
        <f t="shared" si="4"/>
        <v>2560800</v>
      </c>
      <c r="M59" s="85" t="s">
        <v>64</v>
      </c>
    </row>
    <row r="60" spans="1:13" x14ac:dyDescent="0.25">
      <c r="A60" s="87">
        <v>59</v>
      </c>
      <c r="B60" s="93">
        <v>2604</v>
      </c>
      <c r="C60" s="93">
        <v>26</v>
      </c>
      <c r="D60" s="90" t="s">
        <v>12</v>
      </c>
      <c r="E60" s="90">
        <v>776</v>
      </c>
      <c r="F60" s="90">
        <f t="shared" si="0"/>
        <v>853.6</v>
      </c>
      <c r="G60" s="85" t="e">
        <f>G59</f>
        <v>#REF!</v>
      </c>
      <c r="H60" s="79">
        <v>0</v>
      </c>
      <c r="I60" s="80">
        <f t="shared" si="1"/>
        <v>0</v>
      </c>
      <c r="J60" s="80">
        <f t="shared" si="2"/>
        <v>0</v>
      </c>
      <c r="K60" s="91">
        <f t="shared" si="3"/>
        <v>0</v>
      </c>
      <c r="L60" s="92">
        <f t="shared" si="4"/>
        <v>2560800</v>
      </c>
      <c r="M60" s="85" t="s">
        <v>64</v>
      </c>
    </row>
    <row r="61" spans="1:13" x14ac:dyDescent="0.25">
      <c r="A61" s="85">
        <v>60</v>
      </c>
      <c r="B61" s="93">
        <v>2701</v>
      </c>
      <c r="C61" s="93">
        <v>27</v>
      </c>
      <c r="D61" s="90" t="s">
        <v>14</v>
      </c>
      <c r="E61" s="90">
        <v>676</v>
      </c>
      <c r="F61" s="90">
        <f t="shared" si="0"/>
        <v>743.6</v>
      </c>
      <c r="G61" s="85" t="e">
        <f>G60+80</f>
        <v>#REF!</v>
      </c>
      <c r="H61" s="79">
        <v>0</v>
      </c>
      <c r="I61" s="80">
        <f t="shared" si="1"/>
        <v>0</v>
      </c>
      <c r="J61" s="80">
        <f t="shared" si="2"/>
        <v>0</v>
      </c>
      <c r="K61" s="91">
        <f t="shared" si="3"/>
        <v>0</v>
      </c>
      <c r="L61" s="92">
        <f t="shared" si="4"/>
        <v>2230800</v>
      </c>
      <c r="M61" s="85" t="s">
        <v>64</v>
      </c>
    </row>
    <row r="62" spans="1:13" x14ac:dyDescent="0.25">
      <c r="A62" s="87">
        <v>61</v>
      </c>
      <c r="B62" s="93">
        <v>2702</v>
      </c>
      <c r="C62" s="93">
        <v>27</v>
      </c>
      <c r="D62" s="90" t="s">
        <v>14</v>
      </c>
      <c r="E62" s="90">
        <v>753</v>
      </c>
      <c r="F62" s="90">
        <f t="shared" si="0"/>
        <v>828.30000000000007</v>
      </c>
      <c r="G62" s="85" t="e">
        <f>G61</f>
        <v>#REF!</v>
      </c>
      <c r="H62" s="79">
        <v>0</v>
      </c>
      <c r="I62" s="80">
        <f t="shared" si="1"/>
        <v>0</v>
      </c>
      <c r="J62" s="80">
        <f t="shared" si="2"/>
        <v>0</v>
      </c>
      <c r="K62" s="91">
        <f t="shared" si="3"/>
        <v>0</v>
      </c>
      <c r="L62" s="92">
        <f t="shared" si="4"/>
        <v>2484900</v>
      </c>
      <c r="M62" s="85" t="s">
        <v>64</v>
      </c>
    </row>
    <row r="63" spans="1:13" x14ac:dyDescent="0.25">
      <c r="A63" s="85">
        <v>62</v>
      </c>
      <c r="B63" s="93">
        <v>2703</v>
      </c>
      <c r="C63" s="93">
        <v>27</v>
      </c>
      <c r="D63" s="90" t="s">
        <v>12</v>
      </c>
      <c r="E63" s="90">
        <v>776</v>
      </c>
      <c r="F63" s="90">
        <f t="shared" si="0"/>
        <v>853.6</v>
      </c>
      <c r="G63" s="85" t="e">
        <f>G62</f>
        <v>#REF!</v>
      </c>
      <c r="H63" s="79">
        <v>0</v>
      </c>
      <c r="I63" s="80">
        <f t="shared" si="1"/>
        <v>0</v>
      </c>
      <c r="J63" s="80">
        <f t="shared" si="2"/>
        <v>0</v>
      </c>
      <c r="K63" s="91">
        <f t="shared" si="3"/>
        <v>0</v>
      </c>
      <c r="L63" s="92">
        <f t="shared" si="4"/>
        <v>2560800</v>
      </c>
      <c r="M63" s="85" t="s">
        <v>64</v>
      </c>
    </row>
    <row r="64" spans="1:13" x14ac:dyDescent="0.25">
      <c r="A64" s="87">
        <v>63</v>
      </c>
      <c r="B64" s="93">
        <v>2704</v>
      </c>
      <c r="C64" s="93">
        <v>27</v>
      </c>
      <c r="D64" s="90" t="s">
        <v>12</v>
      </c>
      <c r="E64" s="90">
        <v>776</v>
      </c>
      <c r="F64" s="90">
        <f t="shared" ref="F64:F96" si="5">E64*1.1</f>
        <v>853.6</v>
      </c>
      <c r="G64" s="85" t="e">
        <f>G63</f>
        <v>#REF!</v>
      </c>
      <c r="H64" s="79">
        <v>0</v>
      </c>
      <c r="I64" s="80">
        <f t="shared" ref="I64:I96" si="6">H64*0.9</f>
        <v>0</v>
      </c>
      <c r="J64" s="80">
        <f t="shared" ref="J64:J96" si="7">H64*0.8</f>
        <v>0</v>
      </c>
      <c r="K64" s="91">
        <f t="shared" ref="K64:K96" si="8">MROUND((J64*0.03/12),500)</f>
        <v>0</v>
      </c>
      <c r="L64" s="92">
        <f t="shared" ref="L64:L96" si="9">F64*3000</f>
        <v>2560800</v>
      </c>
      <c r="M64" s="85" t="s">
        <v>64</v>
      </c>
    </row>
    <row r="65" spans="1:13" x14ac:dyDescent="0.25">
      <c r="A65" s="85">
        <v>64</v>
      </c>
      <c r="B65" s="93">
        <v>2801</v>
      </c>
      <c r="C65" s="93">
        <v>28</v>
      </c>
      <c r="D65" s="90" t="s">
        <v>14</v>
      </c>
      <c r="E65" s="90">
        <v>676</v>
      </c>
      <c r="F65" s="90">
        <f t="shared" si="5"/>
        <v>743.6</v>
      </c>
      <c r="G65" s="85" t="e">
        <f>G64+80</f>
        <v>#REF!</v>
      </c>
      <c r="H65" s="79">
        <v>0</v>
      </c>
      <c r="I65" s="80">
        <f t="shared" si="6"/>
        <v>0</v>
      </c>
      <c r="J65" s="80">
        <f t="shared" si="7"/>
        <v>0</v>
      </c>
      <c r="K65" s="91">
        <f t="shared" si="8"/>
        <v>0</v>
      </c>
      <c r="L65" s="92">
        <f t="shared" si="9"/>
        <v>2230800</v>
      </c>
      <c r="M65" s="85" t="s">
        <v>64</v>
      </c>
    </row>
    <row r="66" spans="1:13" x14ac:dyDescent="0.25">
      <c r="A66" s="87">
        <v>65</v>
      </c>
      <c r="B66" s="93">
        <v>2802</v>
      </c>
      <c r="C66" s="93">
        <v>28</v>
      </c>
      <c r="D66" s="90" t="s">
        <v>14</v>
      </c>
      <c r="E66" s="90">
        <v>753</v>
      </c>
      <c r="F66" s="90">
        <f t="shared" si="5"/>
        <v>828.30000000000007</v>
      </c>
      <c r="G66" s="85" t="e">
        <f>G65</f>
        <v>#REF!</v>
      </c>
      <c r="H66" s="79">
        <v>0</v>
      </c>
      <c r="I66" s="80">
        <f t="shared" si="6"/>
        <v>0</v>
      </c>
      <c r="J66" s="80">
        <f t="shared" si="7"/>
        <v>0</v>
      </c>
      <c r="K66" s="91">
        <f t="shared" si="8"/>
        <v>0</v>
      </c>
      <c r="L66" s="92">
        <f t="shared" si="9"/>
        <v>2484900</v>
      </c>
      <c r="M66" s="85" t="s">
        <v>64</v>
      </c>
    </row>
    <row r="67" spans="1:13" x14ac:dyDescent="0.25">
      <c r="A67" s="85">
        <v>66</v>
      </c>
      <c r="B67" s="93">
        <v>2803</v>
      </c>
      <c r="C67" s="93">
        <v>28</v>
      </c>
      <c r="D67" s="90" t="s">
        <v>12</v>
      </c>
      <c r="E67" s="90">
        <v>776</v>
      </c>
      <c r="F67" s="90">
        <f t="shared" si="5"/>
        <v>853.6</v>
      </c>
      <c r="G67" s="85" t="e">
        <f>G66</f>
        <v>#REF!</v>
      </c>
      <c r="H67" s="79">
        <v>0</v>
      </c>
      <c r="I67" s="80">
        <f t="shared" si="6"/>
        <v>0</v>
      </c>
      <c r="J67" s="80">
        <f t="shared" si="7"/>
        <v>0</v>
      </c>
      <c r="K67" s="91">
        <f t="shared" si="8"/>
        <v>0</v>
      </c>
      <c r="L67" s="92">
        <f t="shared" si="9"/>
        <v>2560800</v>
      </c>
      <c r="M67" s="85" t="s">
        <v>64</v>
      </c>
    </row>
    <row r="68" spans="1:13" x14ac:dyDescent="0.25">
      <c r="A68" s="87">
        <v>67</v>
      </c>
      <c r="B68" s="93">
        <v>2804</v>
      </c>
      <c r="C68" s="93">
        <v>28</v>
      </c>
      <c r="D68" s="90" t="s">
        <v>12</v>
      </c>
      <c r="E68" s="90">
        <v>776</v>
      </c>
      <c r="F68" s="90">
        <f t="shared" si="5"/>
        <v>853.6</v>
      </c>
      <c r="G68" s="85" t="e">
        <f>G67</f>
        <v>#REF!</v>
      </c>
      <c r="H68" s="79">
        <v>0</v>
      </c>
      <c r="I68" s="80">
        <f t="shared" si="6"/>
        <v>0</v>
      </c>
      <c r="J68" s="80">
        <f t="shared" si="7"/>
        <v>0</v>
      </c>
      <c r="K68" s="91">
        <f t="shared" si="8"/>
        <v>0</v>
      </c>
      <c r="L68" s="92">
        <f t="shared" si="9"/>
        <v>2560800</v>
      </c>
      <c r="M68" s="85" t="s">
        <v>64</v>
      </c>
    </row>
    <row r="69" spans="1:13" x14ac:dyDescent="0.25">
      <c r="A69" s="85">
        <v>68</v>
      </c>
      <c r="B69" s="93">
        <v>2901</v>
      </c>
      <c r="C69" s="93">
        <v>29</v>
      </c>
      <c r="D69" s="90" t="s">
        <v>14</v>
      </c>
      <c r="E69" s="90">
        <v>676</v>
      </c>
      <c r="F69" s="90">
        <f t="shared" si="5"/>
        <v>743.6</v>
      </c>
      <c r="G69" s="85" t="e">
        <f>G68+80</f>
        <v>#REF!</v>
      </c>
      <c r="H69" s="79">
        <v>0</v>
      </c>
      <c r="I69" s="80">
        <f t="shared" si="6"/>
        <v>0</v>
      </c>
      <c r="J69" s="80">
        <f t="shared" si="7"/>
        <v>0</v>
      </c>
      <c r="K69" s="91">
        <f t="shared" si="8"/>
        <v>0</v>
      </c>
      <c r="L69" s="92">
        <f t="shared" si="9"/>
        <v>2230800</v>
      </c>
      <c r="M69" s="85" t="s">
        <v>64</v>
      </c>
    </row>
    <row r="70" spans="1:13" x14ac:dyDescent="0.25">
      <c r="A70" s="87">
        <v>69</v>
      </c>
      <c r="B70" s="93">
        <v>2902</v>
      </c>
      <c r="C70" s="93">
        <v>29</v>
      </c>
      <c r="D70" s="90" t="s">
        <v>14</v>
      </c>
      <c r="E70" s="90">
        <v>753</v>
      </c>
      <c r="F70" s="90">
        <f t="shared" si="5"/>
        <v>828.30000000000007</v>
      </c>
      <c r="G70" s="85" t="e">
        <f>G69</f>
        <v>#REF!</v>
      </c>
      <c r="H70" s="79">
        <v>0</v>
      </c>
      <c r="I70" s="80">
        <f t="shared" si="6"/>
        <v>0</v>
      </c>
      <c r="J70" s="80">
        <f t="shared" si="7"/>
        <v>0</v>
      </c>
      <c r="K70" s="91">
        <f t="shared" si="8"/>
        <v>0</v>
      </c>
      <c r="L70" s="92">
        <f t="shared" si="9"/>
        <v>2484900</v>
      </c>
      <c r="M70" s="85" t="s">
        <v>64</v>
      </c>
    </row>
    <row r="71" spans="1:13" x14ac:dyDescent="0.25">
      <c r="A71" s="85">
        <v>70</v>
      </c>
      <c r="B71" s="93">
        <v>2903</v>
      </c>
      <c r="C71" s="93">
        <v>29</v>
      </c>
      <c r="D71" s="90" t="s">
        <v>12</v>
      </c>
      <c r="E71" s="90">
        <v>776</v>
      </c>
      <c r="F71" s="90">
        <f t="shared" si="5"/>
        <v>853.6</v>
      </c>
      <c r="G71" s="85" t="e">
        <f>G70</f>
        <v>#REF!</v>
      </c>
      <c r="H71" s="79">
        <v>0</v>
      </c>
      <c r="I71" s="80">
        <f t="shared" si="6"/>
        <v>0</v>
      </c>
      <c r="J71" s="80">
        <f t="shared" si="7"/>
        <v>0</v>
      </c>
      <c r="K71" s="91">
        <f t="shared" si="8"/>
        <v>0</v>
      </c>
      <c r="L71" s="92">
        <f t="shared" si="9"/>
        <v>2560800</v>
      </c>
      <c r="M71" s="85" t="s">
        <v>64</v>
      </c>
    </row>
    <row r="72" spans="1:13" x14ac:dyDescent="0.25">
      <c r="A72" s="87">
        <v>71</v>
      </c>
      <c r="B72" s="93">
        <v>2904</v>
      </c>
      <c r="C72" s="93">
        <v>29</v>
      </c>
      <c r="D72" s="90" t="s">
        <v>12</v>
      </c>
      <c r="E72" s="90">
        <v>776</v>
      </c>
      <c r="F72" s="90">
        <f t="shared" si="5"/>
        <v>853.6</v>
      </c>
      <c r="G72" s="85" t="e">
        <f>G71</f>
        <v>#REF!</v>
      </c>
      <c r="H72" s="79">
        <v>0</v>
      </c>
      <c r="I72" s="80">
        <f t="shared" si="6"/>
        <v>0</v>
      </c>
      <c r="J72" s="80">
        <f t="shared" si="7"/>
        <v>0</v>
      </c>
      <c r="K72" s="91">
        <f t="shared" si="8"/>
        <v>0</v>
      </c>
      <c r="L72" s="92">
        <f t="shared" si="9"/>
        <v>2560800</v>
      </c>
      <c r="M72" s="85" t="s">
        <v>64</v>
      </c>
    </row>
    <row r="73" spans="1:13" x14ac:dyDescent="0.25">
      <c r="A73" s="85">
        <v>72</v>
      </c>
      <c r="B73" s="93">
        <v>3001</v>
      </c>
      <c r="C73" s="93">
        <v>30</v>
      </c>
      <c r="D73" s="90" t="s">
        <v>14</v>
      </c>
      <c r="E73" s="90">
        <v>676</v>
      </c>
      <c r="F73" s="90">
        <f t="shared" si="5"/>
        <v>743.6</v>
      </c>
      <c r="G73" s="85" t="e">
        <f>G72+80</f>
        <v>#REF!</v>
      </c>
      <c r="H73" s="79">
        <v>0</v>
      </c>
      <c r="I73" s="80">
        <f t="shared" si="6"/>
        <v>0</v>
      </c>
      <c r="J73" s="80">
        <f t="shared" si="7"/>
        <v>0</v>
      </c>
      <c r="K73" s="91">
        <f t="shared" si="8"/>
        <v>0</v>
      </c>
      <c r="L73" s="92">
        <f t="shared" si="9"/>
        <v>2230800</v>
      </c>
      <c r="M73" s="85" t="s">
        <v>64</v>
      </c>
    </row>
    <row r="74" spans="1:13" x14ac:dyDescent="0.25">
      <c r="A74" s="87">
        <v>73</v>
      </c>
      <c r="B74" s="93">
        <v>3002</v>
      </c>
      <c r="C74" s="93">
        <v>30</v>
      </c>
      <c r="D74" s="90" t="s">
        <v>14</v>
      </c>
      <c r="E74" s="90">
        <v>753</v>
      </c>
      <c r="F74" s="90">
        <f t="shared" si="5"/>
        <v>828.30000000000007</v>
      </c>
      <c r="G74" s="85" t="e">
        <f>G73</f>
        <v>#REF!</v>
      </c>
      <c r="H74" s="79">
        <v>0</v>
      </c>
      <c r="I74" s="80">
        <f t="shared" si="6"/>
        <v>0</v>
      </c>
      <c r="J74" s="80">
        <f t="shared" si="7"/>
        <v>0</v>
      </c>
      <c r="K74" s="91">
        <f t="shared" si="8"/>
        <v>0</v>
      </c>
      <c r="L74" s="92">
        <f t="shared" si="9"/>
        <v>2484900</v>
      </c>
      <c r="M74" s="85" t="s">
        <v>64</v>
      </c>
    </row>
    <row r="75" spans="1:13" x14ac:dyDescent="0.25">
      <c r="A75" s="85">
        <v>74</v>
      </c>
      <c r="B75" s="93">
        <v>3003</v>
      </c>
      <c r="C75" s="93">
        <v>30</v>
      </c>
      <c r="D75" s="90" t="s">
        <v>12</v>
      </c>
      <c r="E75" s="90">
        <v>776</v>
      </c>
      <c r="F75" s="90">
        <f t="shared" si="5"/>
        <v>853.6</v>
      </c>
      <c r="G75" s="85" t="e">
        <f>G74</f>
        <v>#REF!</v>
      </c>
      <c r="H75" s="79">
        <v>0</v>
      </c>
      <c r="I75" s="80">
        <f t="shared" si="6"/>
        <v>0</v>
      </c>
      <c r="J75" s="80">
        <f t="shared" si="7"/>
        <v>0</v>
      </c>
      <c r="K75" s="91">
        <f t="shared" si="8"/>
        <v>0</v>
      </c>
      <c r="L75" s="92">
        <f t="shared" si="9"/>
        <v>2560800</v>
      </c>
      <c r="M75" s="85" t="s">
        <v>64</v>
      </c>
    </row>
    <row r="76" spans="1:13" x14ac:dyDescent="0.25">
      <c r="A76" s="87">
        <v>75</v>
      </c>
      <c r="B76" s="93">
        <v>3004</v>
      </c>
      <c r="C76" s="93">
        <v>30</v>
      </c>
      <c r="D76" s="90" t="s">
        <v>12</v>
      </c>
      <c r="E76" s="90">
        <v>776</v>
      </c>
      <c r="F76" s="90">
        <f t="shared" si="5"/>
        <v>853.6</v>
      </c>
      <c r="G76" s="85" t="e">
        <f>G75</f>
        <v>#REF!</v>
      </c>
      <c r="H76" s="79">
        <v>0</v>
      </c>
      <c r="I76" s="80">
        <f t="shared" si="6"/>
        <v>0</v>
      </c>
      <c r="J76" s="80">
        <f t="shared" si="7"/>
        <v>0</v>
      </c>
      <c r="K76" s="91">
        <f t="shared" si="8"/>
        <v>0</v>
      </c>
      <c r="L76" s="92">
        <f t="shared" si="9"/>
        <v>2560800</v>
      </c>
      <c r="M76" s="85" t="s">
        <v>64</v>
      </c>
    </row>
    <row r="77" spans="1:13" x14ac:dyDescent="0.25">
      <c r="A77" s="85">
        <v>76</v>
      </c>
      <c r="B77" s="93">
        <v>3101</v>
      </c>
      <c r="C77" s="93">
        <v>31</v>
      </c>
      <c r="D77" s="90" t="s">
        <v>14</v>
      </c>
      <c r="E77" s="90">
        <v>676</v>
      </c>
      <c r="F77" s="90">
        <f t="shared" si="5"/>
        <v>743.6</v>
      </c>
      <c r="G77" s="85" t="e">
        <f>G76+80</f>
        <v>#REF!</v>
      </c>
      <c r="H77" s="79">
        <v>0</v>
      </c>
      <c r="I77" s="80">
        <f t="shared" si="6"/>
        <v>0</v>
      </c>
      <c r="J77" s="80">
        <f t="shared" si="7"/>
        <v>0</v>
      </c>
      <c r="K77" s="91">
        <f t="shared" si="8"/>
        <v>0</v>
      </c>
      <c r="L77" s="92">
        <f t="shared" si="9"/>
        <v>2230800</v>
      </c>
      <c r="M77" s="85" t="s">
        <v>64</v>
      </c>
    </row>
    <row r="78" spans="1:13" x14ac:dyDescent="0.25">
      <c r="A78" s="87">
        <v>77</v>
      </c>
      <c r="B78" s="93">
        <v>3102</v>
      </c>
      <c r="C78" s="93">
        <v>31</v>
      </c>
      <c r="D78" s="90" t="s">
        <v>14</v>
      </c>
      <c r="E78" s="90">
        <v>753</v>
      </c>
      <c r="F78" s="90">
        <f t="shared" si="5"/>
        <v>828.30000000000007</v>
      </c>
      <c r="G78" s="85" t="e">
        <f>G77</f>
        <v>#REF!</v>
      </c>
      <c r="H78" s="79">
        <v>0</v>
      </c>
      <c r="I78" s="80">
        <f t="shared" si="6"/>
        <v>0</v>
      </c>
      <c r="J78" s="80">
        <f t="shared" si="7"/>
        <v>0</v>
      </c>
      <c r="K78" s="91">
        <f t="shared" si="8"/>
        <v>0</v>
      </c>
      <c r="L78" s="92">
        <f t="shared" si="9"/>
        <v>2484900</v>
      </c>
      <c r="M78" s="85" t="s">
        <v>64</v>
      </c>
    </row>
    <row r="79" spans="1:13" x14ac:dyDescent="0.25">
      <c r="A79" s="85">
        <v>78</v>
      </c>
      <c r="B79" s="93">
        <v>3201</v>
      </c>
      <c r="C79" s="93">
        <v>32</v>
      </c>
      <c r="D79" s="90" t="s">
        <v>14</v>
      </c>
      <c r="E79" s="90">
        <v>676</v>
      </c>
      <c r="F79" s="90">
        <f t="shared" si="5"/>
        <v>743.6</v>
      </c>
      <c r="G79" s="85" t="e">
        <f>G78+80</f>
        <v>#REF!</v>
      </c>
      <c r="H79" s="79">
        <v>0</v>
      </c>
      <c r="I79" s="80">
        <f t="shared" si="6"/>
        <v>0</v>
      </c>
      <c r="J79" s="80">
        <f t="shared" si="7"/>
        <v>0</v>
      </c>
      <c r="K79" s="91">
        <f t="shared" si="8"/>
        <v>0</v>
      </c>
      <c r="L79" s="92">
        <f t="shared" si="9"/>
        <v>2230800</v>
      </c>
      <c r="M79" s="85" t="s">
        <v>64</v>
      </c>
    </row>
    <row r="80" spans="1:13" x14ac:dyDescent="0.25">
      <c r="A80" s="87">
        <v>79</v>
      </c>
      <c r="B80" s="93">
        <v>3202</v>
      </c>
      <c r="C80" s="93">
        <v>32</v>
      </c>
      <c r="D80" s="90" t="s">
        <v>14</v>
      </c>
      <c r="E80" s="90">
        <v>753</v>
      </c>
      <c r="F80" s="90">
        <f t="shared" si="5"/>
        <v>828.30000000000007</v>
      </c>
      <c r="G80" s="85" t="e">
        <f>G79</f>
        <v>#REF!</v>
      </c>
      <c r="H80" s="79">
        <v>0</v>
      </c>
      <c r="I80" s="80">
        <f t="shared" si="6"/>
        <v>0</v>
      </c>
      <c r="J80" s="80">
        <f t="shared" si="7"/>
        <v>0</v>
      </c>
      <c r="K80" s="91">
        <f t="shared" si="8"/>
        <v>0</v>
      </c>
      <c r="L80" s="92">
        <f t="shared" si="9"/>
        <v>2484900</v>
      </c>
      <c r="M80" s="85" t="s">
        <v>64</v>
      </c>
    </row>
    <row r="81" spans="1:13" x14ac:dyDescent="0.25">
      <c r="A81" s="85">
        <v>80</v>
      </c>
      <c r="B81" s="93">
        <v>3301</v>
      </c>
      <c r="C81" s="93">
        <v>33</v>
      </c>
      <c r="D81" s="90" t="s">
        <v>14</v>
      </c>
      <c r="E81" s="90">
        <v>676</v>
      </c>
      <c r="F81" s="90">
        <f t="shared" si="5"/>
        <v>743.6</v>
      </c>
      <c r="G81" s="85" t="e">
        <f>#REF!+80</f>
        <v>#REF!</v>
      </c>
      <c r="H81" s="79">
        <v>0</v>
      </c>
      <c r="I81" s="80">
        <f t="shared" si="6"/>
        <v>0</v>
      </c>
      <c r="J81" s="80">
        <f t="shared" si="7"/>
        <v>0</v>
      </c>
      <c r="K81" s="91">
        <f t="shared" si="8"/>
        <v>0</v>
      </c>
      <c r="L81" s="92">
        <f t="shared" si="9"/>
        <v>2230800</v>
      </c>
      <c r="M81" s="85" t="s">
        <v>64</v>
      </c>
    </row>
    <row r="82" spans="1:13" x14ac:dyDescent="0.25">
      <c r="A82" s="87">
        <v>81</v>
      </c>
      <c r="B82" s="93">
        <v>3302</v>
      </c>
      <c r="C82" s="93">
        <v>33</v>
      </c>
      <c r="D82" s="90" t="s">
        <v>14</v>
      </c>
      <c r="E82" s="90">
        <v>753</v>
      </c>
      <c r="F82" s="90">
        <f t="shared" si="5"/>
        <v>828.30000000000007</v>
      </c>
      <c r="G82" s="85" t="e">
        <f>G81</f>
        <v>#REF!</v>
      </c>
      <c r="H82" s="79">
        <v>0</v>
      </c>
      <c r="I82" s="80">
        <f t="shared" si="6"/>
        <v>0</v>
      </c>
      <c r="J82" s="80">
        <f t="shared" si="7"/>
        <v>0</v>
      </c>
      <c r="K82" s="91">
        <f t="shared" si="8"/>
        <v>0</v>
      </c>
      <c r="L82" s="92">
        <f t="shared" si="9"/>
        <v>2484900</v>
      </c>
      <c r="M82" s="85" t="s">
        <v>64</v>
      </c>
    </row>
    <row r="83" spans="1:13" x14ac:dyDescent="0.25">
      <c r="A83" s="85">
        <v>82</v>
      </c>
      <c r="B83" s="93">
        <v>3303</v>
      </c>
      <c r="C83" s="93">
        <v>33</v>
      </c>
      <c r="D83" s="90" t="s">
        <v>12</v>
      </c>
      <c r="E83" s="90">
        <v>821</v>
      </c>
      <c r="F83" s="90">
        <f t="shared" si="5"/>
        <v>903.1</v>
      </c>
      <c r="G83" s="85" t="e">
        <f>G82</f>
        <v>#REF!</v>
      </c>
      <c r="H83" s="79">
        <v>0</v>
      </c>
      <c r="I83" s="80">
        <f t="shared" si="6"/>
        <v>0</v>
      </c>
      <c r="J83" s="80">
        <f t="shared" si="7"/>
        <v>0</v>
      </c>
      <c r="K83" s="91">
        <f t="shared" si="8"/>
        <v>0</v>
      </c>
      <c r="L83" s="92">
        <f t="shared" si="9"/>
        <v>2709300</v>
      </c>
      <c r="M83" s="85" t="s">
        <v>64</v>
      </c>
    </row>
    <row r="84" spans="1:13" x14ac:dyDescent="0.25">
      <c r="A84" s="87">
        <v>83</v>
      </c>
      <c r="B84" s="93">
        <v>3304</v>
      </c>
      <c r="C84" s="93">
        <v>33</v>
      </c>
      <c r="D84" s="90" t="s">
        <v>12</v>
      </c>
      <c r="E84" s="90">
        <v>776</v>
      </c>
      <c r="F84" s="90">
        <f t="shared" si="5"/>
        <v>853.6</v>
      </c>
      <c r="G84" s="85" t="e">
        <f>G83</f>
        <v>#REF!</v>
      </c>
      <c r="H84" s="79">
        <v>0</v>
      </c>
      <c r="I84" s="80">
        <f t="shared" si="6"/>
        <v>0</v>
      </c>
      <c r="J84" s="80">
        <f t="shared" si="7"/>
        <v>0</v>
      </c>
      <c r="K84" s="91">
        <f t="shared" si="8"/>
        <v>0</v>
      </c>
      <c r="L84" s="92">
        <f t="shared" si="9"/>
        <v>2560800</v>
      </c>
      <c r="M84" s="85" t="s">
        <v>64</v>
      </c>
    </row>
    <row r="85" spans="1:13" x14ac:dyDescent="0.25">
      <c r="A85" s="85">
        <v>84</v>
      </c>
      <c r="B85" s="93">
        <v>3401</v>
      </c>
      <c r="C85" s="93">
        <v>34</v>
      </c>
      <c r="D85" s="90" t="s">
        <v>14</v>
      </c>
      <c r="E85" s="90">
        <v>676</v>
      </c>
      <c r="F85" s="90">
        <f t="shared" si="5"/>
        <v>743.6</v>
      </c>
      <c r="G85" s="85" t="e">
        <f>G84+80</f>
        <v>#REF!</v>
      </c>
      <c r="H85" s="79">
        <v>0</v>
      </c>
      <c r="I85" s="80">
        <f t="shared" si="6"/>
        <v>0</v>
      </c>
      <c r="J85" s="80">
        <f t="shared" si="7"/>
        <v>0</v>
      </c>
      <c r="K85" s="91">
        <f t="shared" si="8"/>
        <v>0</v>
      </c>
      <c r="L85" s="92">
        <f t="shared" si="9"/>
        <v>2230800</v>
      </c>
      <c r="M85" s="85" t="s">
        <v>64</v>
      </c>
    </row>
    <row r="86" spans="1:13" x14ac:dyDescent="0.25">
      <c r="A86" s="87">
        <v>85</v>
      </c>
      <c r="B86" s="93">
        <v>3402</v>
      </c>
      <c r="C86" s="93">
        <v>34</v>
      </c>
      <c r="D86" s="90" t="s">
        <v>14</v>
      </c>
      <c r="E86" s="90">
        <v>753</v>
      </c>
      <c r="F86" s="90">
        <f t="shared" si="5"/>
        <v>828.30000000000007</v>
      </c>
      <c r="G86" s="85" t="e">
        <f>G85</f>
        <v>#REF!</v>
      </c>
      <c r="H86" s="79">
        <v>0</v>
      </c>
      <c r="I86" s="80">
        <f t="shared" si="6"/>
        <v>0</v>
      </c>
      <c r="J86" s="80">
        <f t="shared" si="7"/>
        <v>0</v>
      </c>
      <c r="K86" s="91">
        <f t="shared" si="8"/>
        <v>0</v>
      </c>
      <c r="L86" s="92">
        <f t="shared" si="9"/>
        <v>2484900</v>
      </c>
      <c r="M86" s="85" t="s">
        <v>64</v>
      </c>
    </row>
    <row r="87" spans="1:13" x14ac:dyDescent="0.25">
      <c r="A87" s="85">
        <v>86</v>
      </c>
      <c r="B87" s="93">
        <v>3403</v>
      </c>
      <c r="C87" s="93">
        <v>34</v>
      </c>
      <c r="D87" s="90" t="s">
        <v>12</v>
      </c>
      <c r="E87" s="90">
        <v>821</v>
      </c>
      <c r="F87" s="90">
        <f t="shared" si="5"/>
        <v>903.1</v>
      </c>
      <c r="G87" s="85" t="e">
        <f>G86</f>
        <v>#REF!</v>
      </c>
      <c r="H87" s="79">
        <v>0</v>
      </c>
      <c r="I87" s="80">
        <f t="shared" si="6"/>
        <v>0</v>
      </c>
      <c r="J87" s="80">
        <f t="shared" si="7"/>
        <v>0</v>
      </c>
      <c r="K87" s="91">
        <f t="shared" si="8"/>
        <v>0</v>
      </c>
      <c r="L87" s="92">
        <f t="shared" si="9"/>
        <v>2709300</v>
      </c>
      <c r="M87" s="85" t="s">
        <v>64</v>
      </c>
    </row>
    <row r="88" spans="1:13" x14ac:dyDescent="0.25">
      <c r="A88" s="87">
        <v>87</v>
      </c>
      <c r="B88" s="93">
        <v>3404</v>
      </c>
      <c r="C88" s="93">
        <v>34</v>
      </c>
      <c r="D88" s="90" t="s">
        <v>12</v>
      </c>
      <c r="E88" s="90">
        <v>821</v>
      </c>
      <c r="F88" s="90">
        <f t="shared" si="5"/>
        <v>903.1</v>
      </c>
      <c r="G88" s="85" t="e">
        <f>G87</f>
        <v>#REF!</v>
      </c>
      <c r="H88" s="79">
        <v>0</v>
      </c>
      <c r="I88" s="80">
        <f t="shared" si="6"/>
        <v>0</v>
      </c>
      <c r="J88" s="80">
        <f t="shared" si="7"/>
        <v>0</v>
      </c>
      <c r="K88" s="91">
        <f t="shared" si="8"/>
        <v>0</v>
      </c>
      <c r="L88" s="92">
        <f t="shared" si="9"/>
        <v>2709300</v>
      </c>
      <c r="M88" s="85" t="s">
        <v>64</v>
      </c>
    </row>
    <row r="89" spans="1:13" x14ac:dyDescent="0.25">
      <c r="A89" s="85">
        <v>88</v>
      </c>
      <c r="B89" s="93">
        <v>3501</v>
      </c>
      <c r="C89" s="93">
        <v>35</v>
      </c>
      <c r="D89" s="90" t="s">
        <v>14</v>
      </c>
      <c r="E89" s="90">
        <v>676</v>
      </c>
      <c r="F89" s="90">
        <f t="shared" si="5"/>
        <v>743.6</v>
      </c>
      <c r="G89" s="85" t="e">
        <f>G88+80</f>
        <v>#REF!</v>
      </c>
      <c r="H89" s="79">
        <v>0</v>
      </c>
      <c r="I89" s="80">
        <f t="shared" si="6"/>
        <v>0</v>
      </c>
      <c r="J89" s="80">
        <f t="shared" si="7"/>
        <v>0</v>
      </c>
      <c r="K89" s="91">
        <f t="shared" si="8"/>
        <v>0</v>
      </c>
      <c r="L89" s="92">
        <f t="shared" si="9"/>
        <v>2230800</v>
      </c>
      <c r="M89" s="85" t="s">
        <v>64</v>
      </c>
    </row>
    <row r="90" spans="1:13" x14ac:dyDescent="0.25">
      <c r="A90" s="87">
        <v>89</v>
      </c>
      <c r="B90" s="93">
        <v>3502</v>
      </c>
      <c r="C90" s="93">
        <v>35</v>
      </c>
      <c r="D90" s="90" t="s">
        <v>14</v>
      </c>
      <c r="E90" s="90">
        <v>753</v>
      </c>
      <c r="F90" s="90">
        <f t="shared" si="5"/>
        <v>828.30000000000007</v>
      </c>
      <c r="G90" s="85" t="e">
        <f>G89</f>
        <v>#REF!</v>
      </c>
      <c r="H90" s="79">
        <v>0</v>
      </c>
      <c r="I90" s="80">
        <f t="shared" si="6"/>
        <v>0</v>
      </c>
      <c r="J90" s="80">
        <f t="shared" si="7"/>
        <v>0</v>
      </c>
      <c r="K90" s="91">
        <f t="shared" si="8"/>
        <v>0</v>
      </c>
      <c r="L90" s="92">
        <f t="shared" si="9"/>
        <v>2484900</v>
      </c>
      <c r="M90" s="85" t="s">
        <v>64</v>
      </c>
    </row>
    <row r="91" spans="1:13" x14ac:dyDescent="0.25">
      <c r="A91" s="85">
        <v>90</v>
      </c>
      <c r="B91" s="93">
        <v>3503</v>
      </c>
      <c r="C91" s="93">
        <v>35</v>
      </c>
      <c r="D91" s="90" t="s">
        <v>12</v>
      </c>
      <c r="E91" s="90">
        <v>821</v>
      </c>
      <c r="F91" s="90">
        <f t="shared" si="5"/>
        <v>903.1</v>
      </c>
      <c r="G91" s="85" t="e">
        <f>G90</f>
        <v>#REF!</v>
      </c>
      <c r="H91" s="79">
        <v>0</v>
      </c>
      <c r="I91" s="80">
        <f t="shared" si="6"/>
        <v>0</v>
      </c>
      <c r="J91" s="80">
        <f t="shared" si="7"/>
        <v>0</v>
      </c>
      <c r="K91" s="91">
        <f t="shared" si="8"/>
        <v>0</v>
      </c>
      <c r="L91" s="92">
        <f t="shared" si="9"/>
        <v>2709300</v>
      </c>
      <c r="M91" s="85" t="s">
        <v>64</v>
      </c>
    </row>
    <row r="92" spans="1:13" x14ac:dyDescent="0.25">
      <c r="A92" s="87">
        <v>91</v>
      </c>
      <c r="B92" s="93">
        <v>3504</v>
      </c>
      <c r="C92" s="93">
        <v>35</v>
      </c>
      <c r="D92" s="90" t="s">
        <v>12</v>
      </c>
      <c r="E92" s="90">
        <v>821</v>
      </c>
      <c r="F92" s="90">
        <f t="shared" si="5"/>
        <v>903.1</v>
      </c>
      <c r="G92" s="85" t="e">
        <f>G91</f>
        <v>#REF!</v>
      </c>
      <c r="H92" s="79">
        <v>0</v>
      </c>
      <c r="I92" s="80">
        <f t="shared" si="6"/>
        <v>0</v>
      </c>
      <c r="J92" s="80">
        <f t="shared" si="7"/>
        <v>0</v>
      </c>
      <c r="K92" s="91">
        <f t="shared" si="8"/>
        <v>0</v>
      </c>
      <c r="L92" s="92">
        <f t="shared" si="9"/>
        <v>2709300</v>
      </c>
      <c r="M92" s="85" t="s">
        <v>64</v>
      </c>
    </row>
    <row r="93" spans="1:13" x14ac:dyDescent="0.25">
      <c r="A93" s="85">
        <v>92</v>
      </c>
      <c r="B93" s="93">
        <v>3601</v>
      </c>
      <c r="C93" s="93">
        <v>36</v>
      </c>
      <c r="D93" s="90" t="s">
        <v>14</v>
      </c>
      <c r="E93" s="90">
        <v>676</v>
      </c>
      <c r="F93" s="90">
        <f t="shared" si="5"/>
        <v>743.6</v>
      </c>
      <c r="G93" s="85" t="e">
        <f>G92+80</f>
        <v>#REF!</v>
      </c>
      <c r="H93" s="79">
        <v>0</v>
      </c>
      <c r="I93" s="80">
        <f t="shared" si="6"/>
        <v>0</v>
      </c>
      <c r="J93" s="80">
        <f t="shared" si="7"/>
        <v>0</v>
      </c>
      <c r="K93" s="91">
        <f t="shared" si="8"/>
        <v>0</v>
      </c>
      <c r="L93" s="92">
        <f t="shared" si="9"/>
        <v>2230800</v>
      </c>
      <c r="M93" s="85" t="s">
        <v>64</v>
      </c>
    </row>
    <row r="94" spans="1:13" x14ac:dyDescent="0.25">
      <c r="A94" s="87">
        <v>93</v>
      </c>
      <c r="B94" s="93">
        <v>3602</v>
      </c>
      <c r="C94" s="93">
        <v>36</v>
      </c>
      <c r="D94" s="90" t="s">
        <v>14</v>
      </c>
      <c r="E94" s="90">
        <v>753</v>
      </c>
      <c r="F94" s="90">
        <f t="shared" si="5"/>
        <v>828.30000000000007</v>
      </c>
      <c r="G94" s="85" t="e">
        <f>G93</f>
        <v>#REF!</v>
      </c>
      <c r="H94" s="79">
        <v>0</v>
      </c>
      <c r="I94" s="80">
        <f t="shared" si="6"/>
        <v>0</v>
      </c>
      <c r="J94" s="80">
        <f t="shared" si="7"/>
        <v>0</v>
      </c>
      <c r="K94" s="91">
        <f t="shared" si="8"/>
        <v>0</v>
      </c>
      <c r="L94" s="92">
        <f t="shared" si="9"/>
        <v>2484900</v>
      </c>
      <c r="M94" s="85" t="s">
        <v>64</v>
      </c>
    </row>
    <row r="95" spans="1:13" x14ac:dyDescent="0.25">
      <c r="A95" s="85">
        <v>94</v>
      </c>
      <c r="B95" s="93">
        <v>3701</v>
      </c>
      <c r="C95" s="93">
        <v>37</v>
      </c>
      <c r="D95" s="90" t="s">
        <v>14</v>
      </c>
      <c r="E95" s="90">
        <v>676</v>
      </c>
      <c r="F95" s="90">
        <f t="shared" si="5"/>
        <v>743.6</v>
      </c>
      <c r="G95" s="85" t="e">
        <f>#REF!+80</f>
        <v>#REF!</v>
      </c>
      <c r="H95" s="79">
        <v>0</v>
      </c>
      <c r="I95" s="80">
        <f t="shared" si="6"/>
        <v>0</v>
      </c>
      <c r="J95" s="80">
        <f t="shared" si="7"/>
        <v>0</v>
      </c>
      <c r="K95" s="91">
        <f t="shared" si="8"/>
        <v>0</v>
      </c>
      <c r="L95" s="92">
        <f t="shared" si="9"/>
        <v>2230800</v>
      </c>
      <c r="M95" s="85" t="s">
        <v>64</v>
      </c>
    </row>
    <row r="96" spans="1:13" x14ac:dyDescent="0.25">
      <c r="A96" s="87">
        <v>95</v>
      </c>
      <c r="B96" s="93">
        <v>3702</v>
      </c>
      <c r="C96" s="93">
        <v>37</v>
      </c>
      <c r="D96" s="90" t="s">
        <v>14</v>
      </c>
      <c r="E96" s="90">
        <v>753</v>
      </c>
      <c r="F96" s="90">
        <f t="shared" si="5"/>
        <v>828.30000000000007</v>
      </c>
      <c r="G96" s="85" t="e">
        <f>G95</f>
        <v>#REF!</v>
      </c>
      <c r="H96" s="79">
        <v>0</v>
      </c>
      <c r="I96" s="80">
        <f t="shared" si="6"/>
        <v>0</v>
      </c>
      <c r="J96" s="80">
        <f t="shared" si="7"/>
        <v>0</v>
      </c>
      <c r="K96" s="91">
        <f t="shared" si="8"/>
        <v>0</v>
      </c>
      <c r="L96" s="92">
        <f t="shared" si="9"/>
        <v>2484900</v>
      </c>
      <c r="M96" s="85" t="s">
        <v>64</v>
      </c>
    </row>
    <row r="97" spans="1:13" s="21" customFormat="1" ht="16.5" x14ac:dyDescent="0.25">
      <c r="A97" s="97" t="s">
        <v>3</v>
      </c>
      <c r="B97" s="98"/>
      <c r="C97" s="98"/>
      <c r="D97" s="99"/>
      <c r="E97" s="108">
        <f>SUM(E2:E96)</f>
        <v>69855</v>
      </c>
      <c r="F97" s="100">
        <f>SUM(F2:F96)</f>
        <v>76840.500000000044</v>
      </c>
      <c r="G97" s="101"/>
      <c r="H97" s="102">
        <f>SUM(H2:H96)</f>
        <v>0</v>
      </c>
      <c r="I97" s="102">
        <f>SUM(I2:I96)</f>
        <v>0</v>
      </c>
      <c r="J97" s="103">
        <f>SUM(J2:J96)</f>
        <v>0</v>
      </c>
      <c r="K97" s="104"/>
      <c r="L97" s="102">
        <f>SUM(L2:L96)</f>
        <v>230521500</v>
      </c>
    </row>
    <row r="105" spans="1:13" x14ac:dyDescent="0.25">
      <c r="M105">
        <v>21</v>
      </c>
    </row>
    <row r="106" spans="1:13" x14ac:dyDescent="0.25">
      <c r="M106">
        <v>40</v>
      </c>
    </row>
    <row r="107" spans="1:13" x14ac:dyDescent="0.25">
      <c r="M107">
        <v>40</v>
      </c>
    </row>
    <row r="108" spans="1:13" x14ac:dyDescent="0.25">
      <c r="M108">
        <v>9</v>
      </c>
    </row>
    <row r="109" spans="1:13" x14ac:dyDescent="0.25">
      <c r="M109">
        <f>SUM(M105:M108)</f>
        <v>110</v>
      </c>
    </row>
  </sheetData>
  <mergeCells count="1">
    <mergeCell ref="A97:D9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N18"/>
  <sheetViews>
    <sheetView zoomScale="145" zoomScaleNormal="145" workbookViewId="0">
      <selection activeCell="J11" sqref="J11"/>
    </sheetView>
  </sheetViews>
  <sheetFormatPr defaultRowHeight="16.5" x14ac:dyDescent="0.3"/>
  <cols>
    <col min="1" max="2" width="9.140625" style="52"/>
    <col min="3" max="3" width="13.5703125" style="52" customWidth="1"/>
    <col min="4" max="4" width="18.5703125" style="53" customWidth="1"/>
    <col min="5" max="5" width="10.42578125" style="53" customWidth="1"/>
    <col min="6" max="6" width="15.140625" style="53" bestFit="1" customWidth="1"/>
    <col min="7" max="7" width="11.85546875" style="53" bestFit="1" customWidth="1"/>
    <col min="8" max="8" width="19.28515625" style="53" customWidth="1"/>
    <col min="9" max="9" width="21" style="53" customWidth="1"/>
    <col min="10" max="10" width="17.5703125" style="53" bestFit="1" customWidth="1"/>
    <col min="11" max="11" width="19.28515625" style="53" customWidth="1"/>
    <col min="12" max="12" width="9.140625" style="52"/>
    <col min="13" max="13" width="15.28515625" style="52" bestFit="1" customWidth="1"/>
    <col min="14" max="16384" width="9.140625" style="52"/>
  </cols>
  <sheetData>
    <row r="1" spans="1:14" s="15" customFormat="1" ht="21" customHeight="1" x14ac:dyDescent="0.25">
      <c r="A1" s="42" t="s">
        <v>4</v>
      </c>
      <c r="B1" s="42" t="s">
        <v>27</v>
      </c>
      <c r="C1" s="42" t="s">
        <v>26</v>
      </c>
      <c r="D1" s="42" t="s">
        <v>10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4" t="s">
        <v>83</v>
      </c>
      <c r="K1" s="43"/>
      <c r="L1" s="43"/>
      <c r="M1" s="43"/>
      <c r="N1" s="43"/>
    </row>
    <row r="2" spans="1:14" s="15" customFormat="1" ht="57.75" customHeight="1" x14ac:dyDescent="0.25">
      <c r="A2" s="44">
        <v>1</v>
      </c>
      <c r="B2" s="44" t="s">
        <v>78</v>
      </c>
      <c r="C2" s="44" t="s">
        <v>63</v>
      </c>
      <c r="D2" s="12" t="s">
        <v>82</v>
      </c>
      <c r="E2" s="12">
        <f>25+55+28</f>
        <v>108</v>
      </c>
      <c r="F2" s="12">
        <f>'A-Wing (sale)'!E110</f>
        <v>107029</v>
      </c>
      <c r="G2" s="130">
        <f>'A-Wing (sale)'!F110</f>
        <v>117731.90000000013</v>
      </c>
      <c r="H2" s="128">
        <f>'A-Wing (sale)'!H110</f>
        <v>3109710760</v>
      </c>
      <c r="I2" s="128">
        <f>'A-Wing (sale)'!I110</f>
        <v>2798739684</v>
      </c>
      <c r="J2" s="128">
        <f>'A-Wing (sale)'!J110</f>
        <v>2487768608</v>
      </c>
      <c r="K2" s="43"/>
      <c r="L2" s="43"/>
      <c r="M2" s="43"/>
      <c r="N2" s="43"/>
    </row>
    <row r="3" spans="1:14" s="15" customFormat="1" ht="53.25" customHeight="1" x14ac:dyDescent="0.25">
      <c r="A3" s="44">
        <v>2</v>
      </c>
      <c r="B3" s="44" t="s">
        <v>78</v>
      </c>
      <c r="C3" s="44" t="s">
        <v>64</v>
      </c>
      <c r="D3" s="12" t="s">
        <v>84</v>
      </c>
      <c r="E3" s="44">
        <v>12</v>
      </c>
      <c r="F3" s="12">
        <f>'A-Wing (Rehab)'!E14</f>
        <v>11336</v>
      </c>
      <c r="G3" s="130">
        <f>'A-Wing (Rehab)'!F14</f>
        <v>12469.600000000002</v>
      </c>
      <c r="H3" s="128">
        <v>0</v>
      </c>
      <c r="I3" s="128">
        <v>0</v>
      </c>
      <c r="J3" s="44">
        <v>0</v>
      </c>
      <c r="K3" s="43"/>
      <c r="L3" s="43"/>
      <c r="M3" s="43"/>
      <c r="N3" s="43"/>
    </row>
    <row r="4" spans="1:14" s="15" customFormat="1" ht="23.25" customHeight="1" x14ac:dyDescent="0.25">
      <c r="A4" s="123" t="s">
        <v>81</v>
      </c>
      <c r="B4" s="124"/>
      <c r="C4" s="125"/>
      <c r="D4" s="12"/>
      <c r="E4" s="42">
        <f>SUM(E2:E3)</f>
        <v>120</v>
      </c>
      <c r="F4" s="12">
        <f t="shared" ref="F4:J4" si="0">SUM(F2:F3)</f>
        <v>118365</v>
      </c>
      <c r="G4" s="130">
        <f t="shared" si="0"/>
        <v>130201.50000000013</v>
      </c>
      <c r="H4" s="127">
        <f t="shared" si="0"/>
        <v>3109710760</v>
      </c>
      <c r="I4" s="127">
        <f t="shared" si="0"/>
        <v>2798739684</v>
      </c>
      <c r="J4" s="127">
        <f t="shared" si="0"/>
        <v>2487768608</v>
      </c>
      <c r="K4" s="43"/>
      <c r="L4" s="43"/>
      <c r="M4" s="43"/>
      <c r="N4" s="43"/>
    </row>
    <row r="5" spans="1:14" s="15" customFormat="1" ht="34.5" customHeight="1" x14ac:dyDescent="0.25">
      <c r="A5" s="44">
        <v>3</v>
      </c>
      <c r="B5" s="44" t="s">
        <v>79</v>
      </c>
      <c r="C5" s="44" t="s">
        <v>63</v>
      </c>
      <c r="D5" s="12" t="s">
        <v>85</v>
      </c>
      <c r="E5" s="44">
        <v>15</v>
      </c>
      <c r="F5" s="130">
        <f>'B-Wing  (Sale)'!E17</f>
        <v>11992</v>
      </c>
      <c r="G5" s="130">
        <f>'B-Wing  (Sale)'!F17</f>
        <v>13191.200000000003</v>
      </c>
      <c r="H5" s="128">
        <f>'B-Wing  (Sale)'!H17</f>
        <v>357444160</v>
      </c>
      <c r="I5" s="128">
        <f>'B-Wing  (Sale)'!I17</f>
        <v>321699744</v>
      </c>
      <c r="J5" s="129">
        <f>'B-Wing  (Sale)'!J17</f>
        <v>285955328</v>
      </c>
      <c r="K5" s="43"/>
      <c r="L5" s="43"/>
      <c r="M5" s="43"/>
      <c r="N5" s="43"/>
    </row>
    <row r="6" spans="1:14" s="15" customFormat="1" ht="49.5" customHeight="1" x14ac:dyDescent="0.25">
      <c r="A6" s="44">
        <v>4</v>
      </c>
      <c r="B6" s="44" t="s">
        <v>79</v>
      </c>
      <c r="C6" s="44" t="s">
        <v>64</v>
      </c>
      <c r="D6" s="12" t="s">
        <v>86</v>
      </c>
      <c r="E6" s="44">
        <f>55+40</f>
        <v>95</v>
      </c>
      <c r="F6" s="130">
        <f>'B-Wing  (Rehab)'!E97</f>
        <v>69855</v>
      </c>
      <c r="G6" s="131">
        <f>'B-Wing  (Rehab)'!F97</f>
        <v>76840.500000000044</v>
      </c>
      <c r="H6" s="128">
        <v>0</v>
      </c>
      <c r="I6" s="128">
        <v>0</v>
      </c>
      <c r="J6" s="44">
        <v>0</v>
      </c>
      <c r="K6" s="43"/>
      <c r="L6" s="43"/>
      <c r="M6" s="43"/>
      <c r="N6" s="43"/>
    </row>
    <row r="7" spans="1:14" s="15" customFormat="1" ht="20.25" customHeight="1" x14ac:dyDescent="0.25">
      <c r="A7" s="123" t="s">
        <v>80</v>
      </c>
      <c r="B7" s="124"/>
      <c r="C7" s="125"/>
      <c r="D7" s="12"/>
      <c r="E7" s="42">
        <f t="shared" ref="E7:J7" si="1">SUM(E5:E6)</f>
        <v>110</v>
      </c>
      <c r="F7" s="132">
        <f t="shared" si="1"/>
        <v>81847</v>
      </c>
      <c r="G7" s="133">
        <f t="shared" si="1"/>
        <v>90031.700000000041</v>
      </c>
      <c r="H7" s="134">
        <f t="shared" si="1"/>
        <v>357444160</v>
      </c>
      <c r="I7" s="134">
        <f t="shared" si="1"/>
        <v>321699744</v>
      </c>
      <c r="J7" s="126">
        <f t="shared" si="1"/>
        <v>285955328</v>
      </c>
      <c r="K7" s="43"/>
      <c r="L7" s="43"/>
      <c r="M7" s="43"/>
      <c r="N7" s="43"/>
    </row>
    <row r="8" spans="1:14" s="15" customFormat="1" ht="24.75" customHeight="1" x14ac:dyDescent="0.25">
      <c r="A8" s="135" t="s">
        <v>13</v>
      </c>
      <c r="B8" s="135"/>
      <c r="C8" s="135"/>
      <c r="D8" s="135"/>
      <c r="E8" s="136">
        <f>E4+E7</f>
        <v>230</v>
      </c>
      <c r="F8" s="136">
        <f>F4+F7</f>
        <v>200212</v>
      </c>
      <c r="G8" s="137">
        <f>G4+G7</f>
        <v>220233.20000000019</v>
      </c>
      <c r="H8" s="138">
        <f>H4+H7</f>
        <v>3467154920</v>
      </c>
      <c r="I8" s="138">
        <f>I4+I7</f>
        <v>3120439428</v>
      </c>
      <c r="J8" s="138">
        <f>J4+J7</f>
        <v>2773723936</v>
      </c>
      <c r="K8" s="45"/>
      <c r="L8" s="43"/>
      <c r="M8" s="46"/>
      <c r="N8" s="43"/>
    </row>
    <row r="9" spans="1:14" s="15" customFormat="1" x14ac:dyDescent="0.25">
      <c r="H9" s="43"/>
      <c r="I9" s="43"/>
      <c r="J9" s="43"/>
      <c r="K9" s="47"/>
      <c r="L9" s="43"/>
      <c r="M9" s="43"/>
      <c r="N9" s="43"/>
    </row>
    <row r="10" spans="1:14" s="15" customFormat="1" x14ac:dyDescent="0.25">
      <c r="H10" s="43"/>
      <c r="I10" s="43"/>
      <c r="J10" s="43"/>
      <c r="K10" s="43"/>
      <c r="L10" s="43"/>
      <c r="M10" s="43"/>
      <c r="N10" s="43"/>
    </row>
    <row r="11" spans="1:14" s="15" customFormat="1" x14ac:dyDescent="0.25">
      <c r="D11" s="4"/>
      <c r="F11" s="5"/>
      <c r="G11" s="5"/>
      <c r="H11" s="6"/>
      <c r="I11" s="6"/>
      <c r="J11" s="139">
        <f>G8*3000</f>
        <v>660699600.0000006</v>
      </c>
      <c r="K11" s="48"/>
      <c r="L11" s="43"/>
      <c r="M11" s="43"/>
      <c r="N11" s="43"/>
    </row>
    <row r="12" spans="1:14" s="43" customFormat="1" x14ac:dyDescent="0.25">
      <c r="A12" s="16"/>
      <c r="B12" s="16"/>
      <c r="C12" s="16"/>
      <c r="D12" s="13"/>
      <c r="E12" s="16"/>
      <c r="F12" s="14"/>
      <c r="G12" s="14"/>
      <c r="H12" s="9"/>
      <c r="I12" s="9"/>
      <c r="K12" s="48"/>
    </row>
    <row r="13" spans="1:14" s="15" customFormat="1" x14ac:dyDescent="0.25">
      <c r="A13" s="24"/>
      <c r="B13" s="24"/>
      <c r="C13" s="24"/>
      <c r="D13" s="24"/>
      <c r="E13" s="49"/>
      <c r="F13" s="10"/>
      <c r="G13" s="10"/>
      <c r="H13" s="11"/>
      <c r="I13" s="11"/>
      <c r="J13" s="43"/>
      <c r="K13" s="45"/>
      <c r="L13" s="43"/>
      <c r="M13" s="43"/>
      <c r="N13" s="43"/>
    </row>
    <row r="14" spans="1:14" s="15" customForma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s="15" customFormat="1" x14ac:dyDescent="0.25">
      <c r="H15" s="43"/>
      <c r="I15" s="43"/>
      <c r="J15" s="43"/>
      <c r="K15" s="43"/>
    </row>
    <row r="16" spans="1:14" s="15" customFormat="1" x14ac:dyDescent="0.25">
      <c r="D16" s="4"/>
      <c r="F16" s="5"/>
      <c r="G16" s="5"/>
      <c r="H16" s="6"/>
      <c r="I16" s="6"/>
      <c r="J16" s="43"/>
      <c r="K16" s="50"/>
    </row>
    <row r="17" spans="1:11" s="43" customFormat="1" x14ac:dyDescent="0.25">
      <c r="D17" s="7"/>
      <c r="F17" s="8"/>
      <c r="G17" s="8"/>
      <c r="H17" s="9"/>
      <c r="I17" s="9"/>
      <c r="K17" s="50"/>
    </row>
    <row r="18" spans="1:11" s="15" customFormat="1" x14ac:dyDescent="0.25">
      <c r="A18" s="24"/>
      <c r="B18" s="24"/>
      <c r="C18" s="24"/>
      <c r="D18" s="24"/>
      <c r="E18" s="49"/>
      <c r="F18" s="10"/>
      <c r="G18" s="10"/>
      <c r="H18" s="11"/>
      <c r="I18" s="11"/>
      <c r="J18" s="43"/>
      <c r="K18" s="51"/>
    </row>
  </sheetData>
  <mergeCells count="3">
    <mergeCell ref="A8:D8"/>
    <mergeCell ref="A4:C4"/>
    <mergeCell ref="A7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sheetPr filterMode="1"/>
  <dimension ref="B3:AO137"/>
  <sheetViews>
    <sheetView topLeftCell="X123" zoomScale="145" zoomScaleNormal="145" workbookViewId="0">
      <selection activeCell="AK119" sqref="AK119:AK134"/>
    </sheetView>
  </sheetViews>
  <sheetFormatPr defaultRowHeight="16.5" x14ac:dyDescent="0.25"/>
  <cols>
    <col min="1" max="2" width="9.140625" style="15"/>
    <col min="3" max="3" width="9.140625" style="15" customWidth="1"/>
    <col min="4" max="4" width="9.140625" style="15"/>
    <col min="5" max="5" width="11" style="15" customWidth="1"/>
    <col min="6" max="6" width="5.85546875" style="15" bestFit="1" customWidth="1"/>
    <col min="7" max="8" width="9.140625" style="15"/>
    <col min="9" max="9" width="9.5703125" style="15" bestFit="1" customWidth="1"/>
    <col min="10" max="26" width="9.140625" style="15"/>
    <col min="27" max="27" width="9.5703125" style="15" bestFit="1" customWidth="1"/>
    <col min="28" max="31" width="9.140625" style="15"/>
    <col min="32" max="32" width="14.28515625" style="15" customWidth="1"/>
    <col min="33" max="35" width="9.140625" style="15"/>
    <col min="36" max="36" width="10.42578125" style="15" bestFit="1" customWidth="1"/>
    <col min="37" max="16384" width="9.140625" style="15"/>
  </cols>
  <sheetData>
    <row r="3" spans="2:31" ht="18" x14ac:dyDescent="0.25">
      <c r="B3" s="25"/>
    </row>
    <row r="5" spans="2:31" x14ac:dyDescent="0.25">
      <c r="N5" s="26"/>
      <c r="O5" s="26"/>
      <c r="P5" s="26"/>
      <c r="Q5" s="26"/>
      <c r="R5" s="26"/>
    </row>
    <row r="6" spans="2:31" x14ac:dyDescent="0.25">
      <c r="N6" s="27"/>
      <c r="O6" s="27"/>
      <c r="P6" s="27"/>
      <c r="Q6" s="28"/>
      <c r="R6" s="27"/>
    </row>
    <row r="7" spans="2:31" x14ac:dyDescent="0.25">
      <c r="N7" s="27"/>
      <c r="O7" s="27"/>
      <c r="P7" s="27"/>
      <c r="Q7" s="28"/>
      <c r="R7" s="27"/>
    </row>
    <row r="8" spans="2:31" x14ac:dyDescent="0.25">
      <c r="N8" s="27"/>
      <c r="O8" s="27"/>
      <c r="P8" s="27"/>
      <c r="Q8" s="28"/>
      <c r="R8" s="27"/>
      <c r="X8" s="26"/>
      <c r="Y8" s="26"/>
      <c r="Z8" s="26"/>
      <c r="AA8" s="26"/>
      <c r="AB8" s="26"/>
    </row>
    <row r="9" spans="2:31" x14ac:dyDescent="0.25">
      <c r="N9" s="27"/>
      <c r="O9" s="27"/>
      <c r="P9" s="27"/>
      <c r="Q9" s="28"/>
      <c r="R9" s="27"/>
      <c r="X9" s="27"/>
      <c r="Y9" s="27"/>
      <c r="Z9" s="27"/>
      <c r="AA9" s="27"/>
      <c r="AB9" s="27"/>
    </row>
    <row r="10" spans="2:31" x14ac:dyDescent="0.25">
      <c r="N10" s="27"/>
      <c r="O10" s="27"/>
      <c r="P10" s="27"/>
      <c r="Q10" s="28"/>
      <c r="R10" s="27"/>
      <c r="X10" s="27"/>
      <c r="Y10" s="27"/>
      <c r="Z10" s="27"/>
      <c r="AA10" s="27"/>
      <c r="AB10" s="27"/>
    </row>
    <row r="11" spans="2:31" x14ac:dyDescent="0.25">
      <c r="N11" s="27"/>
      <c r="O11" s="27"/>
      <c r="P11" s="27"/>
      <c r="Q11" s="28"/>
      <c r="R11" s="27"/>
      <c r="X11" s="27"/>
      <c r="Y11" s="27"/>
      <c r="Z11" s="27"/>
      <c r="AA11" s="27"/>
      <c r="AB11" s="27"/>
      <c r="AC11" s="27"/>
      <c r="AD11" s="27"/>
      <c r="AE11" s="27"/>
    </row>
    <row r="12" spans="2:31" x14ac:dyDescent="0.25">
      <c r="N12" s="27"/>
      <c r="O12" s="27"/>
      <c r="P12" s="27"/>
      <c r="Q12" s="28"/>
      <c r="R12" s="27"/>
      <c r="X12" s="27"/>
      <c r="Y12" s="27"/>
      <c r="Z12" s="27"/>
      <c r="AA12" s="28"/>
      <c r="AB12" s="27"/>
      <c r="AC12" s="27"/>
      <c r="AD12" s="27"/>
      <c r="AE12" s="27"/>
    </row>
    <row r="13" spans="2:31" x14ac:dyDescent="0.25">
      <c r="N13" s="27"/>
      <c r="O13" s="27"/>
      <c r="P13" s="27"/>
      <c r="Q13" s="28"/>
      <c r="R13" s="27"/>
      <c r="X13" s="27"/>
      <c r="Y13" s="27"/>
      <c r="Z13" s="27"/>
      <c r="AA13" s="28"/>
      <c r="AB13" s="27"/>
      <c r="AC13" s="27"/>
      <c r="AD13" s="27"/>
      <c r="AE13" s="27"/>
    </row>
    <row r="14" spans="2:31" x14ac:dyDescent="0.25">
      <c r="N14" s="27"/>
      <c r="O14" s="27"/>
      <c r="P14" s="27"/>
      <c r="Q14" s="28"/>
      <c r="R14" s="27"/>
      <c r="X14" s="27"/>
      <c r="Y14" s="27"/>
      <c r="Z14" s="27"/>
      <c r="AA14" s="28"/>
      <c r="AB14" s="27"/>
      <c r="AC14" s="27"/>
      <c r="AD14" s="27"/>
      <c r="AE14" s="28"/>
    </row>
    <row r="15" spans="2:31" x14ac:dyDescent="0.25">
      <c r="N15" s="27"/>
      <c r="O15" s="27"/>
      <c r="P15" s="27"/>
      <c r="Q15" s="28"/>
      <c r="R15" s="27"/>
      <c r="X15" s="27"/>
      <c r="Y15" s="27"/>
      <c r="Z15" s="27"/>
      <c r="AA15" s="28"/>
      <c r="AB15" s="27"/>
      <c r="AC15" s="27"/>
      <c r="AD15" s="27"/>
      <c r="AE15" s="28"/>
    </row>
    <row r="16" spans="2:31" x14ac:dyDescent="0.25">
      <c r="N16" s="27"/>
      <c r="O16" s="27"/>
      <c r="P16" s="27"/>
      <c r="Q16" s="28"/>
      <c r="R16" s="27"/>
      <c r="X16" s="27"/>
      <c r="Y16" s="27"/>
      <c r="Z16" s="27"/>
      <c r="AA16" s="27"/>
      <c r="AB16" s="29"/>
      <c r="AC16" s="27"/>
      <c r="AD16" s="27"/>
      <c r="AE16" s="28"/>
    </row>
    <row r="17" spans="2:31" x14ac:dyDescent="0.25">
      <c r="N17" s="27"/>
      <c r="O17" s="27"/>
      <c r="P17" s="27"/>
      <c r="Q17" s="28"/>
      <c r="R17" s="27"/>
      <c r="X17" s="27"/>
      <c r="Y17" s="27"/>
      <c r="Z17" s="27"/>
      <c r="AA17" s="27"/>
      <c r="AB17" s="27"/>
      <c r="AC17" s="27"/>
      <c r="AD17" s="27"/>
      <c r="AE17" s="28"/>
    </row>
    <row r="18" spans="2:31" x14ac:dyDescent="0.25">
      <c r="R18" s="30"/>
      <c r="AB18" s="27"/>
      <c r="AC18" s="27"/>
      <c r="AD18" s="27"/>
      <c r="AE18" s="28"/>
    </row>
    <row r="19" spans="2:31" x14ac:dyDescent="0.25">
      <c r="AB19" s="27"/>
      <c r="AC19" s="27"/>
      <c r="AD19" s="27"/>
      <c r="AE19" s="28"/>
    </row>
    <row r="20" spans="2:31" x14ac:dyDescent="0.25">
      <c r="E20" s="26"/>
      <c r="F20" s="26"/>
      <c r="G20" s="26"/>
      <c r="H20" s="26"/>
      <c r="I20" s="26"/>
      <c r="AB20" s="27"/>
      <c r="AC20" s="27"/>
      <c r="AD20" s="27"/>
      <c r="AE20" s="28"/>
    </row>
    <row r="21" spans="2:31" x14ac:dyDescent="0.25">
      <c r="E21" s="27"/>
      <c r="F21" s="27"/>
      <c r="G21" s="27"/>
      <c r="I21" s="27"/>
      <c r="AB21" s="27"/>
      <c r="AC21" s="27"/>
      <c r="AD21" s="27"/>
      <c r="AE21" s="28"/>
    </row>
    <row r="22" spans="2:31" x14ac:dyDescent="0.25">
      <c r="E22" s="27"/>
      <c r="F22" s="27"/>
      <c r="G22" s="27"/>
      <c r="I22" s="27"/>
    </row>
    <row r="23" spans="2:31" x14ac:dyDescent="0.25">
      <c r="E23" s="27"/>
      <c r="F23" s="27"/>
      <c r="G23" s="27"/>
      <c r="I23" s="27"/>
    </row>
    <row r="24" spans="2:31" x14ac:dyDescent="0.25">
      <c r="I24" s="30"/>
    </row>
    <row r="26" spans="2:31" ht="18" x14ac:dyDescent="0.25">
      <c r="B26" s="25"/>
    </row>
    <row r="28" spans="2:31" x14ac:dyDescent="0.25">
      <c r="D28" s="27"/>
      <c r="E28" s="27"/>
      <c r="F28" s="27"/>
      <c r="G28" s="31"/>
      <c r="H28" s="27"/>
      <c r="AB28" s="27"/>
      <c r="AC28" s="27"/>
      <c r="AD28" s="27"/>
      <c r="AE28" s="27"/>
    </row>
    <row r="29" spans="2:31" x14ac:dyDescent="0.25">
      <c r="D29" s="27"/>
      <c r="E29" s="27"/>
      <c r="F29" s="27"/>
      <c r="G29" s="31"/>
      <c r="H29" s="27"/>
      <c r="AB29" s="27"/>
      <c r="AC29" s="27"/>
      <c r="AD29" s="27"/>
      <c r="AE29" s="27"/>
    </row>
    <row r="30" spans="2:31" x14ac:dyDescent="0.25">
      <c r="D30" s="27"/>
      <c r="E30" s="27"/>
      <c r="F30" s="27"/>
      <c r="G30" s="31"/>
      <c r="H30" s="27"/>
      <c r="AB30" s="27"/>
      <c r="AC30" s="27"/>
      <c r="AD30" s="27"/>
      <c r="AE30" s="27"/>
    </row>
    <row r="31" spans="2:31" x14ac:dyDescent="0.25">
      <c r="C31" s="15" t="s">
        <v>14</v>
      </c>
      <c r="D31" s="27">
        <v>62.76</v>
      </c>
      <c r="E31" s="54">
        <f>D31*10.764</f>
        <v>675.54863999999998</v>
      </c>
      <c r="F31" s="27">
        <v>1</v>
      </c>
      <c r="G31" s="31"/>
      <c r="H31" s="27"/>
    </row>
    <row r="32" spans="2:31" x14ac:dyDescent="0.25">
      <c r="C32" s="15" t="s">
        <v>14</v>
      </c>
      <c r="D32" s="27">
        <v>71.53</v>
      </c>
      <c r="E32" s="54">
        <f t="shared" ref="E32:E43" si="0">D32*10.764</f>
        <v>769.94891999999993</v>
      </c>
      <c r="F32" s="27">
        <v>12</v>
      </c>
      <c r="G32" s="31"/>
      <c r="H32" s="27"/>
      <c r="X32" s="26"/>
      <c r="Y32" s="26"/>
      <c r="Z32" s="26"/>
      <c r="AA32" s="26"/>
      <c r="AB32" s="26"/>
    </row>
    <row r="33" spans="3:28" x14ac:dyDescent="0.25">
      <c r="C33" s="15" t="s">
        <v>12</v>
      </c>
      <c r="D33" s="27">
        <v>72.12</v>
      </c>
      <c r="E33" s="54">
        <f t="shared" si="0"/>
        <v>776.29967999999997</v>
      </c>
      <c r="F33" s="27">
        <v>9</v>
      </c>
      <c r="G33" s="27"/>
      <c r="H33" s="27"/>
      <c r="I33" s="28"/>
      <c r="J33" s="27"/>
      <c r="X33" s="32"/>
      <c r="Y33" s="32"/>
      <c r="Z33" s="32"/>
      <c r="AA33" s="5"/>
      <c r="AB33" s="32"/>
    </row>
    <row r="34" spans="3:28" x14ac:dyDescent="0.25">
      <c r="C34" s="15" t="s">
        <v>14</v>
      </c>
      <c r="D34" s="27">
        <v>76.17</v>
      </c>
      <c r="E34" s="54">
        <f t="shared" si="0"/>
        <v>819.89387999999997</v>
      </c>
      <c r="F34" s="27">
        <v>8</v>
      </c>
      <c r="G34" s="27"/>
      <c r="H34" s="27"/>
      <c r="I34" s="28"/>
      <c r="J34" s="27"/>
      <c r="K34" s="36"/>
      <c r="X34" s="32"/>
      <c r="Y34" s="32"/>
      <c r="Z34" s="32"/>
      <c r="AA34" s="5"/>
      <c r="AB34" s="32"/>
    </row>
    <row r="35" spans="3:28" x14ac:dyDescent="0.25">
      <c r="C35" s="15" t="s">
        <v>30</v>
      </c>
      <c r="D35" s="27">
        <v>82.2</v>
      </c>
      <c r="E35" s="54">
        <f t="shared" si="0"/>
        <v>884.80079999999998</v>
      </c>
      <c r="F35" s="27">
        <v>38</v>
      </c>
      <c r="G35" s="27"/>
      <c r="H35" s="27"/>
      <c r="I35" s="28">
        <v>106.45</v>
      </c>
      <c r="J35" s="27">
        <v>10.23</v>
      </c>
      <c r="K35" s="55">
        <f>I35+J35</f>
        <v>116.68</v>
      </c>
      <c r="X35" s="32"/>
      <c r="Y35" s="32"/>
      <c r="Z35" s="32"/>
      <c r="AA35" s="5"/>
      <c r="AB35" s="32"/>
    </row>
    <row r="36" spans="3:28" ht="23.25" customHeight="1" x14ac:dyDescent="0.25">
      <c r="C36" s="15" t="s">
        <v>12</v>
      </c>
      <c r="D36" s="15">
        <v>82.2</v>
      </c>
      <c r="E36" s="54">
        <f t="shared" si="0"/>
        <v>884.80079999999998</v>
      </c>
      <c r="F36" s="27">
        <v>9</v>
      </c>
      <c r="G36" s="27"/>
      <c r="H36" s="27"/>
      <c r="I36" s="28"/>
      <c r="J36" s="27"/>
      <c r="K36" s="28">
        <f>K35*10.764</f>
        <v>1255.94352</v>
      </c>
    </row>
    <row r="37" spans="3:28" ht="20.25" customHeight="1" x14ac:dyDescent="0.25">
      <c r="C37" s="15" t="s">
        <v>30</v>
      </c>
      <c r="D37" s="15">
        <v>85.93</v>
      </c>
      <c r="E37" s="54">
        <f t="shared" si="0"/>
        <v>924.95051999999998</v>
      </c>
      <c r="F37" s="27">
        <v>4</v>
      </c>
      <c r="G37" s="27"/>
      <c r="H37" s="27"/>
      <c r="I37" s="28"/>
      <c r="J37" s="27"/>
    </row>
    <row r="38" spans="3:28" x14ac:dyDescent="0.25">
      <c r="C38" s="15" t="s">
        <v>12</v>
      </c>
      <c r="D38" s="15">
        <v>87.3</v>
      </c>
      <c r="E38" s="54">
        <f t="shared" si="0"/>
        <v>939.69719999999995</v>
      </c>
      <c r="F38" s="27">
        <v>34</v>
      </c>
      <c r="G38" s="27"/>
      <c r="H38" s="27"/>
      <c r="I38" s="28"/>
      <c r="J38" s="27"/>
    </row>
    <row r="39" spans="3:28" x14ac:dyDescent="0.25">
      <c r="C39" s="15" t="s">
        <v>12</v>
      </c>
      <c r="D39" s="15">
        <v>91.97</v>
      </c>
      <c r="E39" s="54">
        <f t="shared" si="0"/>
        <v>989.96507999999994</v>
      </c>
      <c r="F39" s="27">
        <v>7</v>
      </c>
      <c r="G39" s="27"/>
      <c r="H39" s="27"/>
      <c r="I39" s="28"/>
      <c r="J39" s="27"/>
      <c r="X39" s="26"/>
      <c r="Y39" s="26"/>
      <c r="Z39" s="26"/>
      <c r="AA39" s="26"/>
      <c r="AB39" s="26"/>
    </row>
    <row r="40" spans="3:28" x14ac:dyDescent="0.25">
      <c r="C40" s="15" t="s">
        <v>12</v>
      </c>
      <c r="D40" s="15">
        <v>93.39</v>
      </c>
      <c r="E40" s="54">
        <f t="shared" si="0"/>
        <v>1005.24996</v>
      </c>
      <c r="F40" s="15">
        <v>4</v>
      </c>
      <c r="J40" s="30"/>
      <c r="X40" s="27"/>
      <c r="Y40" s="27"/>
      <c r="Z40" s="27"/>
      <c r="AA40" s="28"/>
      <c r="AB40" s="27"/>
    </row>
    <row r="41" spans="3:28" x14ac:dyDescent="0.25">
      <c r="C41" s="15" t="s">
        <v>31</v>
      </c>
      <c r="D41" s="15">
        <v>118.4</v>
      </c>
      <c r="E41" s="54">
        <f t="shared" si="0"/>
        <v>1274.4576</v>
      </c>
      <c r="F41" s="27">
        <v>34</v>
      </c>
      <c r="G41" s="27"/>
      <c r="H41" s="27"/>
      <c r="I41" s="28"/>
      <c r="J41" s="27"/>
      <c r="X41" s="27"/>
      <c r="Y41" s="27"/>
      <c r="Z41" s="27"/>
      <c r="AA41" s="28"/>
      <c r="AB41" s="27"/>
    </row>
    <row r="42" spans="3:28" x14ac:dyDescent="0.25">
      <c r="C42" s="15" t="s">
        <v>31</v>
      </c>
      <c r="D42" s="15">
        <v>121.76</v>
      </c>
      <c r="E42" s="54">
        <f t="shared" si="0"/>
        <v>1310.62464</v>
      </c>
      <c r="F42" s="27">
        <v>4</v>
      </c>
      <c r="G42" s="27"/>
      <c r="H42" s="27"/>
      <c r="I42" s="28"/>
      <c r="J42" s="27"/>
      <c r="K42" s="26"/>
      <c r="X42" s="27"/>
      <c r="Y42" s="27"/>
      <c r="Z42" s="27"/>
      <c r="AA42" s="28"/>
      <c r="AB42" s="27"/>
    </row>
    <row r="43" spans="3:28" x14ac:dyDescent="0.25">
      <c r="C43" s="15" t="s">
        <v>30</v>
      </c>
      <c r="D43" s="15">
        <v>76.599999999999994</v>
      </c>
      <c r="E43" s="54">
        <f t="shared" si="0"/>
        <v>824.52239999999983</v>
      </c>
      <c r="F43" s="27">
        <v>34</v>
      </c>
      <c r="G43" s="27"/>
      <c r="H43" s="27"/>
      <c r="I43" s="28"/>
      <c r="J43" s="27"/>
      <c r="X43" s="27"/>
      <c r="Y43" s="27"/>
      <c r="Z43" s="27"/>
      <c r="AA43" s="28"/>
      <c r="AB43" s="27"/>
    </row>
    <row r="44" spans="3:28" x14ac:dyDescent="0.25">
      <c r="F44" s="29">
        <f>SUM(F31:F43)</f>
        <v>198</v>
      </c>
      <c r="G44" s="27"/>
      <c r="H44" s="27"/>
      <c r="I44" s="28"/>
      <c r="J44" s="27"/>
    </row>
    <row r="45" spans="3:28" x14ac:dyDescent="0.25">
      <c r="F45" s="27"/>
      <c r="G45" s="27"/>
      <c r="H45" s="27"/>
      <c r="I45" s="28"/>
      <c r="J45" s="27"/>
    </row>
    <row r="46" spans="3:28" x14ac:dyDescent="0.25">
      <c r="F46" s="27"/>
      <c r="G46" s="27"/>
      <c r="H46" s="27"/>
      <c r="I46" s="28"/>
      <c r="J46" s="27"/>
    </row>
    <row r="47" spans="3:28" x14ac:dyDescent="0.25">
      <c r="F47" s="27"/>
      <c r="G47" s="27"/>
      <c r="H47" s="27"/>
      <c r="I47" s="28"/>
      <c r="J47" s="27"/>
    </row>
    <row r="48" spans="3:28" x14ac:dyDescent="0.25">
      <c r="F48" s="27"/>
      <c r="G48" s="27"/>
      <c r="H48" s="27"/>
      <c r="I48" s="28"/>
      <c r="J48" s="27"/>
    </row>
    <row r="49" spans="5:35" x14ac:dyDescent="0.25">
      <c r="F49" s="27"/>
      <c r="G49" s="27"/>
      <c r="H49" s="27"/>
      <c r="I49" s="28"/>
      <c r="J49" s="27"/>
    </row>
    <row r="50" spans="5:35" x14ac:dyDescent="0.25">
      <c r="J50" s="30"/>
    </row>
    <row r="53" spans="5:35" ht="17.25" thickBot="1" x14ac:dyDescent="0.3"/>
    <row r="54" spans="5:35" ht="17.25" thickBot="1" x14ac:dyDescent="0.3">
      <c r="E54" s="37"/>
      <c r="F54" s="33"/>
      <c r="G54" s="34"/>
      <c r="H54" s="33"/>
      <c r="I54" s="35"/>
      <c r="J54" s="35"/>
      <c r="K54" s="35"/>
      <c r="AE54" s="68"/>
      <c r="AF54" s="68"/>
      <c r="AG54" s="68"/>
      <c r="AH54" s="68"/>
      <c r="AI54" s="67"/>
    </row>
    <row r="55" spans="5:35" ht="23.25" thickBot="1" x14ac:dyDescent="0.3">
      <c r="F55" s="38"/>
      <c r="G55" s="38"/>
      <c r="H55" s="38"/>
      <c r="I55" s="28"/>
      <c r="J55" s="38"/>
      <c r="K55" s="38"/>
      <c r="AE55" s="69">
        <v>1</v>
      </c>
      <c r="AF55" s="69" t="s">
        <v>35</v>
      </c>
      <c r="AG55" s="69">
        <v>72.209999999999994</v>
      </c>
      <c r="AH55" s="28">
        <f>AG55*10.764</f>
        <v>777.26843999999994</v>
      </c>
      <c r="AI55" s="69">
        <v>4</v>
      </c>
    </row>
    <row r="56" spans="5:35" ht="17.25" thickBot="1" x14ac:dyDescent="0.3">
      <c r="F56" s="38"/>
      <c r="G56" s="38"/>
      <c r="H56" s="38"/>
      <c r="I56" s="28"/>
      <c r="J56" s="38"/>
      <c r="K56" s="38"/>
      <c r="AE56" s="69">
        <v>2</v>
      </c>
      <c r="AF56" s="69" t="s">
        <v>36</v>
      </c>
      <c r="AG56" s="69">
        <v>76.63</v>
      </c>
      <c r="AH56" s="28">
        <f t="shared" ref="AH56:AH90" si="1">AG56*10.764</f>
        <v>824.8453199999999</v>
      </c>
      <c r="AI56" s="69">
        <v>1</v>
      </c>
    </row>
    <row r="57" spans="5:35" ht="17.25" thickBot="1" x14ac:dyDescent="0.3">
      <c r="F57" s="38"/>
      <c r="G57" s="38"/>
      <c r="H57" s="38"/>
      <c r="I57" s="28"/>
      <c r="J57" s="38"/>
      <c r="K57" s="38"/>
      <c r="AE57" s="69">
        <v>3</v>
      </c>
      <c r="AF57" s="69" t="s">
        <v>37</v>
      </c>
      <c r="AG57" s="69">
        <v>82.2</v>
      </c>
      <c r="AH57" s="28">
        <f t="shared" si="1"/>
        <v>884.80079999999998</v>
      </c>
      <c r="AI57" s="69">
        <v>1</v>
      </c>
    </row>
    <row r="58" spans="5:35" ht="17.25" thickBot="1" x14ac:dyDescent="0.3">
      <c r="F58" s="82"/>
      <c r="G58" s="82"/>
      <c r="H58" s="82"/>
      <c r="I58" s="82"/>
      <c r="J58" s="82"/>
      <c r="K58" s="30"/>
      <c r="AE58" s="69">
        <v>4</v>
      </c>
      <c r="AF58" s="69" t="s">
        <v>37</v>
      </c>
      <c r="AG58" s="69">
        <v>77</v>
      </c>
      <c r="AH58" s="28">
        <f t="shared" si="1"/>
        <v>828.82799999999997</v>
      </c>
      <c r="AI58" s="69">
        <v>4</v>
      </c>
    </row>
    <row r="59" spans="5:35" ht="17.25" thickBot="1" x14ac:dyDescent="0.3">
      <c r="AE59" s="69">
        <v>5</v>
      </c>
      <c r="AF59" s="69" t="s">
        <v>38</v>
      </c>
      <c r="AG59" s="69">
        <v>116.78</v>
      </c>
      <c r="AH59" s="28">
        <f t="shared" si="1"/>
        <v>1257.01992</v>
      </c>
      <c r="AI59" s="69">
        <v>3</v>
      </c>
    </row>
    <row r="60" spans="5:35" ht="23.25" thickBot="1" x14ac:dyDescent="0.3">
      <c r="AE60" s="69">
        <v>6</v>
      </c>
      <c r="AF60" s="69" t="s">
        <v>35</v>
      </c>
      <c r="AG60" s="69">
        <v>72.09</v>
      </c>
      <c r="AH60" s="28">
        <f t="shared" si="1"/>
        <v>775.97676000000001</v>
      </c>
      <c r="AI60" s="69">
        <v>9</v>
      </c>
    </row>
    <row r="61" spans="5:35" ht="23.25" thickBot="1" x14ac:dyDescent="0.3">
      <c r="AE61" s="69">
        <v>7</v>
      </c>
      <c r="AF61" s="69" t="s">
        <v>35</v>
      </c>
      <c r="AG61" s="69">
        <v>76.27</v>
      </c>
      <c r="AH61" s="28">
        <f t="shared" si="1"/>
        <v>820.97027999999989</v>
      </c>
      <c r="AI61" s="69">
        <v>3</v>
      </c>
    </row>
    <row r="62" spans="5:35" ht="17.25" thickBot="1" x14ac:dyDescent="0.3">
      <c r="AE62" s="69">
        <v>8</v>
      </c>
      <c r="AF62" s="69" t="s">
        <v>39</v>
      </c>
      <c r="AG62" s="69">
        <v>88</v>
      </c>
      <c r="AH62" s="28">
        <f t="shared" si="1"/>
        <v>947.23199999999997</v>
      </c>
      <c r="AI62" s="69">
        <v>3</v>
      </c>
    </row>
    <row r="63" spans="5:35" ht="17.25" thickBot="1" x14ac:dyDescent="0.3">
      <c r="AE63" s="69">
        <v>9</v>
      </c>
      <c r="AF63" s="69" t="s">
        <v>39</v>
      </c>
      <c r="AG63" s="69">
        <v>88.35</v>
      </c>
      <c r="AH63" s="28">
        <f t="shared" si="1"/>
        <v>950.99939999999992</v>
      </c>
      <c r="AI63" s="69">
        <v>18</v>
      </c>
    </row>
    <row r="64" spans="5:35" ht="23.25" thickBot="1" x14ac:dyDescent="0.3">
      <c r="AE64" s="69">
        <v>10</v>
      </c>
      <c r="AF64" s="69" t="s">
        <v>40</v>
      </c>
      <c r="AG64" s="69">
        <v>116.78</v>
      </c>
      <c r="AH64" s="28">
        <f t="shared" si="1"/>
        <v>1257.01992</v>
      </c>
      <c r="AI64" s="69">
        <v>2</v>
      </c>
    </row>
    <row r="65" spans="4:35" ht="23.25" thickBot="1" x14ac:dyDescent="0.3">
      <c r="AE65" s="69">
        <v>11</v>
      </c>
      <c r="AF65" s="69" t="s">
        <v>35</v>
      </c>
      <c r="AG65" s="69">
        <v>72.28</v>
      </c>
      <c r="AH65" s="28">
        <f t="shared" si="1"/>
        <v>778.02191999999991</v>
      </c>
      <c r="AI65" s="69">
        <v>4</v>
      </c>
    </row>
    <row r="66" spans="4:35" ht="23.25" thickBot="1" x14ac:dyDescent="0.3">
      <c r="AE66" s="69">
        <v>12</v>
      </c>
      <c r="AF66" s="69" t="s">
        <v>35</v>
      </c>
      <c r="AG66" s="69">
        <v>72.12</v>
      </c>
      <c r="AH66" s="28">
        <f t="shared" si="1"/>
        <v>776.29967999999997</v>
      </c>
      <c r="AI66" s="69">
        <v>10</v>
      </c>
    </row>
    <row r="67" spans="4:35" ht="23.25" thickBot="1" x14ac:dyDescent="0.3">
      <c r="AE67" s="69">
        <v>13</v>
      </c>
      <c r="AF67" s="69" t="s">
        <v>41</v>
      </c>
      <c r="AG67" s="69">
        <v>76.91</v>
      </c>
      <c r="AH67" s="28">
        <f t="shared" si="1"/>
        <v>827.85923999999989</v>
      </c>
      <c r="AI67" s="69">
        <v>1</v>
      </c>
    </row>
    <row r="68" spans="4:35" ht="23.25" thickBot="1" x14ac:dyDescent="0.3">
      <c r="AE68" s="69">
        <v>14</v>
      </c>
      <c r="AF68" s="69" t="s">
        <v>42</v>
      </c>
      <c r="AG68" s="69">
        <v>88</v>
      </c>
      <c r="AH68" s="28">
        <f t="shared" si="1"/>
        <v>947.23199999999997</v>
      </c>
      <c r="AI68" s="69">
        <v>2</v>
      </c>
    </row>
    <row r="69" spans="4:35" ht="23.25" thickBot="1" x14ac:dyDescent="0.3">
      <c r="AE69" s="69">
        <v>15</v>
      </c>
      <c r="AF69" s="69" t="s">
        <v>42</v>
      </c>
      <c r="AG69" s="69">
        <v>88.35</v>
      </c>
      <c r="AH69" s="28">
        <f t="shared" si="1"/>
        <v>950.99939999999992</v>
      </c>
      <c r="AI69" s="69">
        <v>2</v>
      </c>
    </row>
    <row r="70" spans="4:35" ht="23.25" thickBot="1" x14ac:dyDescent="0.3">
      <c r="AE70" s="69">
        <v>16</v>
      </c>
      <c r="AF70" s="69" t="s">
        <v>43</v>
      </c>
      <c r="AG70" s="69">
        <v>62.8</v>
      </c>
      <c r="AH70" s="28">
        <f t="shared" si="1"/>
        <v>675.97919999999988</v>
      </c>
      <c r="AI70" s="69">
        <v>27</v>
      </c>
    </row>
    <row r="71" spans="4:35" ht="23.25" thickBot="1" x14ac:dyDescent="0.3">
      <c r="AE71" s="69">
        <v>17</v>
      </c>
      <c r="AF71" s="69" t="s">
        <v>43</v>
      </c>
      <c r="AG71" s="69">
        <v>62.96</v>
      </c>
      <c r="AH71" s="28">
        <f t="shared" si="1"/>
        <v>677.70143999999993</v>
      </c>
      <c r="AI71" s="69">
        <v>10</v>
      </c>
    </row>
    <row r="72" spans="4:35" ht="17.25" thickBot="1" x14ac:dyDescent="0.3">
      <c r="AE72" s="69">
        <v>18</v>
      </c>
      <c r="AF72" s="69" t="s">
        <v>44</v>
      </c>
      <c r="AG72" s="69">
        <v>72.2</v>
      </c>
      <c r="AH72" s="28">
        <f t="shared" si="1"/>
        <v>777.16079999999999</v>
      </c>
      <c r="AI72" s="69">
        <v>2</v>
      </c>
    </row>
    <row r="73" spans="4:35" ht="17.25" thickBot="1" x14ac:dyDescent="0.3">
      <c r="D73" s="39"/>
      <c r="E73" s="39"/>
      <c r="F73" s="39"/>
      <c r="G73" s="39"/>
      <c r="H73" s="39"/>
      <c r="AE73" s="69">
        <v>19</v>
      </c>
      <c r="AF73" s="69" t="s">
        <v>38</v>
      </c>
      <c r="AG73" s="69">
        <v>117.51</v>
      </c>
      <c r="AH73" s="28">
        <f t="shared" si="1"/>
        <v>1264.8776399999999</v>
      </c>
      <c r="AI73" s="69">
        <v>20</v>
      </c>
    </row>
    <row r="74" spans="4:35" ht="17.25" thickBot="1" x14ac:dyDescent="0.3">
      <c r="D74" s="40"/>
      <c r="E74" s="40"/>
      <c r="F74" s="40"/>
      <c r="G74" s="28"/>
      <c r="H74" s="40"/>
      <c r="AE74" s="69">
        <v>20</v>
      </c>
      <c r="AF74" s="69" t="s">
        <v>37</v>
      </c>
      <c r="AG74" s="69">
        <v>72.72</v>
      </c>
      <c r="AH74" s="28">
        <f t="shared" si="1"/>
        <v>782.75807999999995</v>
      </c>
      <c r="AI74" s="69">
        <v>2</v>
      </c>
    </row>
    <row r="75" spans="4:35" ht="17.25" thickBot="1" x14ac:dyDescent="0.3">
      <c r="D75" s="40"/>
      <c r="E75" s="40"/>
      <c r="F75" s="40"/>
      <c r="G75" s="28"/>
      <c r="H75" s="40"/>
      <c r="AE75" s="69">
        <v>21</v>
      </c>
      <c r="AF75" s="69" t="s">
        <v>37</v>
      </c>
      <c r="AG75" s="69">
        <v>82.4</v>
      </c>
      <c r="AH75" s="28">
        <f t="shared" si="1"/>
        <v>886.95360000000005</v>
      </c>
      <c r="AI75" s="69">
        <v>1</v>
      </c>
    </row>
    <row r="76" spans="4:35" ht="17.25" thickBot="1" x14ac:dyDescent="0.3">
      <c r="D76" s="40"/>
      <c r="E76" s="40"/>
      <c r="F76" s="40"/>
      <c r="G76" s="28"/>
      <c r="H76" s="40"/>
      <c r="AE76" s="69">
        <v>22</v>
      </c>
      <c r="AF76" s="69" t="s">
        <v>37</v>
      </c>
      <c r="AG76" s="69">
        <v>72.69</v>
      </c>
      <c r="AH76" s="28">
        <f t="shared" si="1"/>
        <v>782.43515999999988</v>
      </c>
      <c r="AI76" s="69">
        <v>2</v>
      </c>
    </row>
    <row r="77" spans="4:35" ht="23.25" thickBot="1" x14ac:dyDescent="0.3">
      <c r="D77" s="40"/>
      <c r="E77" s="40"/>
      <c r="F77" s="40"/>
      <c r="G77" s="28"/>
      <c r="H77" s="40"/>
      <c r="AE77" s="69">
        <v>23</v>
      </c>
      <c r="AF77" s="69" t="s">
        <v>35</v>
      </c>
      <c r="AG77" s="69">
        <v>76.31</v>
      </c>
      <c r="AH77" s="28">
        <f t="shared" si="1"/>
        <v>821.40084000000002</v>
      </c>
      <c r="AI77" s="69">
        <v>2</v>
      </c>
    </row>
    <row r="78" spans="4:35" ht="17.25" thickBot="1" x14ac:dyDescent="0.3">
      <c r="D78" s="40"/>
      <c r="E78" s="40"/>
      <c r="F78" s="40"/>
      <c r="G78" s="28"/>
      <c r="H78" s="40"/>
      <c r="AE78" s="69">
        <v>24</v>
      </c>
      <c r="AF78" s="69" t="s">
        <v>45</v>
      </c>
      <c r="AG78" s="69">
        <v>62.8</v>
      </c>
      <c r="AH78" s="28">
        <f t="shared" si="1"/>
        <v>675.97919999999988</v>
      </c>
      <c r="AI78" s="69">
        <v>1</v>
      </c>
    </row>
    <row r="79" spans="4:35" ht="17.25" thickBot="1" x14ac:dyDescent="0.3">
      <c r="D79" s="40"/>
      <c r="E79" s="40"/>
      <c r="F79" s="40"/>
      <c r="G79" s="28"/>
      <c r="H79" s="40"/>
      <c r="AE79" s="69">
        <v>25</v>
      </c>
      <c r="AF79" s="69" t="s">
        <v>45</v>
      </c>
      <c r="AG79" s="69">
        <v>71.75</v>
      </c>
      <c r="AH79" s="28">
        <f t="shared" si="1"/>
        <v>772.31700000000001</v>
      </c>
      <c r="AI79" s="69">
        <v>2</v>
      </c>
    </row>
    <row r="80" spans="4:35" ht="23.25" thickBot="1" x14ac:dyDescent="0.3">
      <c r="F80" s="38"/>
      <c r="G80" s="38"/>
      <c r="H80" s="41"/>
      <c r="I80" s="28"/>
      <c r="J80" s="38"/>
      <c r="K80" s="38"/>
      <c r="AE80" s="69">
        <v>26</v>
      </c>
      <c r="AF80" s="69" t="s">
        <v>35</v>
      </c>
      <c r="AG80" s="69">
        <v>72.05</v>
      </c>
      <c r="AH80" s="28">
        <f t="shared" si="1"/>
        <v>775.54619999999989</v>
      </c>
      <c r="AI80" s="69">
        <v>4</v>
      </c>
    </row>
    <row r="81" spans="6:35" ht="17.25" thickBot="1" x14ac:dyDescent="0.3">
      <c r="F81" s="38"/>
      <c r="G81" s="38"/>
      <c r="H81" s="38"/>
      <c r="I81" s="28"/>
      <c r="J81" s="38"/>
      <c r="K81" s="38"/>
      <c r="AE81" s="69">
        <v>27</v>
      </c>
      <c r="AF81" s="69" t="s">
        <v>39</v>
      </c>
      <c r="AG81" s="69">
        <v>87.71</v>
      </c>
      <c r="AH81" s="28">
        <f t="shared" si="1"/>
        <v>944.11043999999993</v>
      </c>
      <c r="AI81" s="69">
        <v>5</v>
      </c>
    </row>
    <row r="82" spans="6:35" ht="17.25" thickBot="1" x14ac:dyDescent="0.3">
      <c r="F82" s="38"/>
      <c r="G82" s="38"/>
      <c r="H82" s="38"/>
      <c r="I82" s="28"/>
      <c r="J82" s="38"/>
      <c r="K82" s="38"/>
      <c r="AE82" s="69">
        <v>28</v>
      </c>
      <c r="AF82" s="69" t="s">
        <v>36</v>
      </c>
      <c r="AG82" s="69">
        <v>76.39</v>
      </c>
      <c r="AH82" s="28">
        <f t="shared" si="1"/>
        <v>822.26195999999993</v>
      </c>
      <c r="AI82" s="69">
        <v>5</v>
      </c>
    </row>
    <row r="83" spans="6:35" ht="17.25" thickBot="1" x14ac:dyDescent="0.3">
      <c r="F83" s="38"/>
      <c r="G83" s="38"/>
      <c r="H83" s="38"/>
      <c r="I83" s="28"/>
      <c r="J83" s="38"/>
      <c r="K83" s="38"/>
      <c r="AE83" s="69">
        <v>29</v>
      </c>
      <c r="AF83" s="69" t="s">
        <v>39</v>
      </c>
      <c r="AG83" s="69">
        <v>84.57</v>
      </c>
      <c r="AH83" s="28">
        <f t="shared" si="1"/>
        <v>910.31147999999985</v>
      </c>
      <c r="AI83" s="69">
        <v>20</v>
      </c>
    </row>
    <row r="84" spans="6:35" ht="17.25" thickBot="1" x14ac:dyDescent="0.3">
      <c r="F84" s="82"/>
      <c r="G84" s="82"/>
      <c r="H84" s="82"/>
      <c r="I84" s="82"/>
      <c r="J84" s="82"/>
      <c r="K84" s="30"/>
      <c r="AE84" s="69">
        <v>30</v>
      </c>
      <c r="AF84" s="69" t="s">
        <v>38</v>
      </c>
      <c r="AG84" s="69">
        <v>116.71</v>
      </c>
      <c r="AH84" s="28">
        <f t="shared" si="1"/>
        <v>1256.2664399999999</v>
      </c>
      <c r="AI84" s="69">
        <v>5</v>
      </c>
    </row>
    <row r="85" spans="6:35" ht="23.25" thickBot="1" x14ac:dyDescent="0.3">
      <c r="AE85" s="69">
        <v>31</v>
      </c>
      <c r="AF85" s="69" t="s">
        <v>41</v>
      </c>
      <c r="AG85" s="69">
        <v>76.63</v>
      </c>
      <c r="AH85" s="28">
        <f t="shared" si="1"/>
        <v>824.8453199999999</v>
      </c>
      <c r="AI85" s="69">
        <v>4</v>
      </c>
    </row>
    <row r="86" spans="6:35" ht="17.25" thickBot="1" x14ac:dyDescent="0.3">
      <c r="AE86" s="69">
        <v>32</v>
      </c>
      <c r="AF86" s="69" t="s">
        <v>39</v>
      </c>
      <c r="AG86" s="69">
        <v>84.12</v>
      </c>
      <c r="AH86" s="28">
        <f t="shared" si="1"/>
        <v>905.46767999999997</v>
      </c>
      <c r="AI86" s="69">
        <v>9</v>
      </c>
    </row>
    <row r="87" spans="6:35" ht="23.25" thickBot="1" x14ac:dyDescent="0.3">
      <c r="AE87" s="69">
        <v>33</v>
      </c>
      <c r="AF87" s="69" t="s">
        <v>35</v>
      </c>
      <c r="AG87" s="69">
        <v>71.930000000000007</v>
      </c>
      <c r="AH87" s="28">
        <f t="shared" si="1"/>
        <v>774.25452000000007</v>
      </c>
      <c r="AI87" s="69">
        <v>4</v>
      </c>
    </row>
    <row r="88" spans="6:35" ht="17.25" thickBot="1" x14ac:dyDescent="0.3">
      <c r="AE88" s="69">
        <v>34</v>
      </c>
      <c r="AF88" s="69" t="s">
        <v>36</v>
      </c>
      <c r="AG88" s="69">
        <v>76.91</v>
      </c>
      <c r="AH88" s="28">
        <f t="shared" si="1"/>
        <v>827.85923999999989</v>
      </c>
      <c r="AI88" s="69">
        <v>19</v>
      </c>
    </row>
    <row r="89" spans="6:35" ht="23.25" thickBot="1" x14ac:dyDescent="0.3">
      <c r="AE89" s="69">
        <v>35</v>
      </c>
      <c r="AF89" s="69" t="s">
        <v>43</v>
      </c>
      <c r="AG89" s="69">
        <v>62.91</v>
      </c>
      <c r="AH89" s="28">
        <f t="shared" si="1"/>
        <v>677.16323999999997</v>
      </c>
      <c r="AI89" s="69">
        <v>18</v>
      </c>
    </row>
    <row r="90" spans="6:35" ht="23.25" thickBot="1" x14ac:dyDescent="0.3">
      <c r="AE90" s="69">
        <v>36</v>
      </c>
      <c r="AF90" s="69" t="s">
        <v>42</v>
      </c>
      <c r="AG90" s="69">
        <v>84.12</v>
      </c>
      <c r="AH90" s="28">
        <f t="shared" si="1"/>
        <v>905.46767999999997</v>
      </c>
      <c r="AI90" s="69">
        <v>1</v>
      </c>
    </row>
    <row r="91" spans="6:35" x14ac:dyDescent="0.25">
      <c r="AI91" s="30">
        <f>SUM(AI55:AI90)</f>
        <v>230</v>
      </c>
    </row>
    <row r="97" spans="6:35" ht="17.25" thickBot="1" x14ac:dyDescent="0.3">
      <c r="AF97" s="71" t="s">
        <v>46</v>
      </c>
    </row>
    <row r="98" spans="6:35" ht="17.25" thickBot="1" x14ac:dyDescent="0.3">
      <c r="AE98" s="69"/>
      <c r="AF98" s="69"/>
      <c r="AG98" s="69"/>
      <c r="AH98" s="28"/>
      <c r="AI98" s="69"/>
    </row>
    <row r="99" spans="6:35" ht="17.25" thickBot="1" x14ac:dyDescent="0.3">
      <c r="AE99" s="69">
        <v>2</v>
      </c>
      <c r="AF99" s="69" t="s">
        <v>36</v>
      </c>
      <c r="AG99" s="69">
        <v>76.63</v>
      </c>
      <c r="AH99" s="28">
        <f t="shared" ref="AH99" si="2">AG99*10.764</f>
        <v>824.8453199999999</v>
      </c>
      <c r="AI99" s="69">
        <v>1</v>
      </c>
    </row>
    <row r="100" spans="6:35" ht="17.25" thickBot="1" x14ac:dyDescent="0.3">
      <c r="AE100" s="69">
        <v>5</v>
      </c>
      <c r="AF100" s="69" t="s">
        <v>38</v>
      </c>
      <c r="AG100" s="69">
        <v>116.78</v>
      </c>
      <c r="AH100" s="28">
        <f t="shared" ref="AH100:AH116" si="3">AG100*10.764</f>
        <v>1257.01992</v>
      </c>
      <c r="AI100" s="69">
        <v>3</v>
      </c>
    </row>
    <row r="101" spans="6:35" ht="17.25" thickBot="1" x14ac:dyDescent="0.3">
      <c r="AE101" s="69">
        <v>8</v>
      </c>
      <c r="AF101" s="69" t="s">
        <v>39</v>
      </c>
      <c r="AG101" s="69">
        <v>88</v>
      </c>
      <c r="AH101" s="28">
        <f t="shared" si="3"/>
        <v>947.23199999999997</v>
      </c>
      <c r="AI101" s="69">
        <v>3</v>
      </c>
    </row>
    <row r="102" spans="6:35" ht="17.25" thickBot="1" x14ac:dyDescent="0.3">
      <c r="F102" s="33"/>
      <c r="G102" s="34"/>
      <c r="H102" s="33"/>
      <c r="I102" s="35"/>
      <c r="J102" s="35"/>
      <c r="K102" s="35"/>
      <c r="AE102" s="69">
        <v>9</v>
      </c>
      <c r="AF102" s="69" t="s">
        <v>39</v>
      </c>
      <c r="AG102" s="69">
        <v>88.35</v>
      </c>
      <c r="AH102" s="28">
        <f t="shared" si="3"/>
        <v>950.99939999999992</v>
      </c>
      <c r="AI102" s="69">
        <v>18</v>
      </c>
    </row>
    <row r="103" spans="6:35" ht="23.25" thickBot="1" x14ac:dyDescent="0.3">
      <c r="F103" s="38"/>
      <c r="G103" s="38"/>
      <c r="H103" s="38"/>
      <c r="I103" s="28"/>
      <c r="J103" s="38"/>
      <c r="K103" s="38"/>
      <c r="AE103" s="69">
        <v>10</v>
      </c>
      <c r="AF103" s="69" t="s">
        <v>40</v>
      </c>
      <c r="AG103" s="69">
        <v>116.78</v>
      </c>
      <c r="AH103" s="28">
        <f t="shared" si="3"/>
        <v>1257.01992</v>
      </c>
      <c r="AI103" s="69">
        <v>2</v>
      </c>
    </row>
    <row r="104" spans="6:35" ht="23.25" thickBot="1" x14ac:dyDescent="0.3">
      <c r="F104" s="38"/>
      <c r="G104" s="38"/>
      <c r="H104" s="38"/>
      <c r="I104" s="28"/>
      <c r="J104" s="38"/>
      <c r="K104" s="38"/>
      <c r="AE104" s="69">
        <v>13</v>
      </c>
      <c r="AF104" s="69" t="s">
        <v>41</v>
      </c>
      <c r="AG104" s="69">
        <v>76.91</v>
      </c>
      <c r="AH104" s="28">
        <f t="shared" si="3"/>
        <v>827.85923999999989</v>
      </c>
      <c r="AI104" s="69">
        <v>1</v>
      </c>
    </row>
    <row r="105" spans="6:35" ht="23.25" thickBot="1" x14ac:dyDescent="0.3">
      <c r="F105" s="38"/>
      <c r="G105" s="38"/>
      <c r="H105" s="38"/>
      <c r="I105" s="28"/>
      <c r="J105" s="38"/>
      <c r="K105" s="38"/>
      <c r="AE105" s="69">
        <v>14</v>
      </c>
      <c r="AF105" s="69" t="s">
        <v>42</v>
      </c>
      <c r="AG105" s="69">
        <v>88</v>
      </c>
      <c r="AH105" s="28">
        <f t="shared" si="3"/>
        <v>947.23199999999997</v>
      </c>
      <c r="AI105" s="69">
        <v>2</v>
      </c>
    </row>
    <row r="106" spans="6:35" ht="23.25" thickBot="1" x14ac:dyDescent="0.3">
      <c r="AE106" s="69">
        <v>15</v>
      </c>
      <c r="AF106" s="69" t="s">
        <v>42</v>
      </c>
      <c r="AG106" s="69">
        <v>88.35</v>
      </c>
      <c r="AH106" s="28">
        <f t="shared" si="3"/>
        <v>950.99939999999992</v>
      </c>
      <c r="AI106" s="69">
        <v>2</v>
      </c>
    </row>
    <row r="107" spans="6:35" ht="17.25" thickBot="1" x14ac:dyDescent="0.3">
      <c r="AE107" s="69">
        <v>19</v>
      </c>
      <c r="AF107" s="69" t="s">
        <v>38</v>
      </c>
      <c r="AG107" s="69">
        <v>117.51</v>
      </c>
      <c r="AH107" s="28">
        <f t="shared" si="3"/>
        <v>1264.8776399999999</v>
      </c>
      <c r="AI107" s="69">
        <v>20</v>
      </c>
    </row>
    <row r="108" spans="6:35" ht="23.25" thickBot="1" x14ac:dyDescent="0.3">
      <c r="AE108" s="69">
        <v>23</v>
      </c>
      <c r="AF108" s="69" t="s">
        <v>35</v>
      </c>
      <c r="AG108" s="69">
        <v>76.31</v>
      </c>
      <c r="AH108" s="28">
        <f t="shared" si="3"/>
        <v>821.40084000000002</v>
      </c>
      <c r="AI108" s="69">
        <v>2</v>
      </c>
    </row>
    <row r="109" spans="6:35" ht="17.25" thickBot="1" x14ac:dyDescent="0.3">
      <c r="AE109" s="69">
        <v>27</v>
      </c>
      <c r="AF109" s="69" t="s">
        <v>39</v>
      </c>
      <c r="AG109" s="69">
        <v>87.71</v>
      </c>
      <c r="AH109" s="28">
        <f t="shared" si="3"/>
        <v>944.11043999999993</v>
      </c>
      <c r="AI109" s="69">
        <v>5</v>
      </c>
    </row>
    <row r="110" spans="6:35" ht="17.25" thickBot="1" x14ac:dyDescent="0.3">
      <c r="AE110" s="69">
        <v>28</v>
      </c>
      <c r="AF110" s="69" t="s">
        <v>36</v>
      </c>
      <c r="AG110" s="69">
        <v>76.39</v>
      </c>
      <c r="AH110" s="28">
        <f t="shared" si="3"/>
        <v>822.26195999999993</v>
      </c>
      <c r="AI110" s="69">
        <v>5</v>
      </c>
    </row>
    <row r="111" spans="6:35" ht="17.25" thickBot="1" x14ac:dyDescent="0.3">
      <c r="AE111" s="69">
        <v>29</v>
      </c>
      <c r="AF111" s="69" t="s">
        <v>39</v>
      </c>
      <c r="AG111" s="69">
        <v>84.57</v>
      </c>
      <c r="AH111" s="28">
        <f t="shared" si="3"/>
        <v>910.31147999999985</v>
      </c>
      <c r="AI111" s="69">
        <v>20</v>
      </c>
    </row>
    <row r="112" spans="6:35" ht="17.25" thickBot="1" x14ac:dyDescent="0.3">
      <c r="AE112" s="69">
        <v>30</v>
      </c>
      <c r="AF112" s="69" t="s">
        <v>38</v>
      </c>
      <c r="AG112" s="69">
        <v>116.71</v>
      </c>
      <c r="AH112" s="28">
        <f t="shared" si="3"/>
        <v>1256.2664399999999</v>
      </c>
      <c r="AI112" s="69">
        <v>5</v>
      </c>
    </row>
    <row r="113" spans="6:41" ht="23.25" thickBot="1" x14ac:dyDescent="0.3">
      <c r="AE113" s="69">
        <v>31</v>
      </c>
      <c r="AF113" s="69" t="s">
        <v>41</v>
      </c>
      <c r="AG113" s="69">
        <v>76.63</v>
      </c>
      <c r="AH113" s="28">
        <f t="shared" si="3"/>
        <v>824.8453199999999</v>
      </c>
      <c r="AI113" s="69">
        <v>4</v>
      </c>
    </row>
    <row r="114" spans="6:41" ht="17.25" thickBot="1" x14ac:dyDescent="0.3">
      <c r="AE114" s="69">
        <v>32</v>
      </c>
      <c r="AF114" s="69" t="s">
        <v>39</v>
      </c>
      <c r="AG114" s="69">
        <v>84.12</v>
      </c>
      <c r="AH114" s="28">
        <f t="shared" si="3"/>
        <v>905.46767999999997</v>
      </c>
      <c r="AI114" s="69">
        <v>9</v>
      </c>
    </row>
    <row r="115" spans="6:41" ht="17.25" thickBot="1" x14ac:dyDescent="0.3">
      <c r="AE115" s="69">
        <v>34</v>
      </c>
      <c r="AF115" s="69" t="s">
        <v>36</v>
      </c>
      <c r="AG115" s="69">
        <v>76.91</v>
      </c>
      <c r="AH115" s="28">
        <f t="shared" si="3"/>
        <v>827.85923999999989</v>
      </c>
      <c r="AI115" s="69">
        <v>19</v>
      </c>
    </row>
    <row r="116" spans="6:41" ht="23.25" thickBot="1" x14ac:dyDescent="0.3">
      <c r="AE116" s="69">
        <v>36</v>
      </c>
      <c r="AF116" s="69" t="s">
        <v>42</v>
      </c>
      <c r="AG116" s="69">
        <v>84.12</v>
      </c>
      <c r="AH116" s="28">
        <f t="shared" si="3"/>
        <v>905.46767999999997</v>
      </c>
      <c r="AI116" s="69">
        <v>1</v>
      </c>
    </row>
    <row r="117" spans="6:41" ht="17.25" thickBot="1" x14ac:dyDescent="0.3">
      <c r="AE117" s="69"/>
      <c r="AF117" s="69"/>
      <c r="AG117" s="69"/>
      <c r="AH117" s="28"/>
      <c r="AI117" s="70">
        <f>SUM(AI99:AI116)</f>
        <v>122</v>
      </c>
    </row>
    <row r="118" spans="6:41" ht="17.25" thickBot="1" x14ac:dyDescent="0.3">
      <c r="AE118" s="113" t="s">
        <v>68</v>
      </c>
      <c r="AF118" s="69"/>
      <c r="AG118" s="69"/>
      <c r="AH118" s="28"/>
      <c r="AI118" s="69"/>
    </row>
    <row r="119" spans="6:41" ht="45.75" thickBot="1" x14ac:dyDescent="0.3">
      <c r="AE119" s="112"/>
      <c r="AF119" s="112"/>
      <c r="AG119" s="109">
        <v>1</v>
      </c>
      <c r="AH119" s="109" t="s">
        <v>35</v>
      </c>
      <c r="AI119" s="109">
        <v>72.09</v>
      </c>
      <c r="AJ119" s="28">
        <f>AI119*10.764</f>
        <v>775.97676000000001</v>
      </c>
      <c r="AK119" s="109">
        <v>9</v>
      </c>
      <c r="AL119" s="67"/>
      <c r="AM119" s="67"/>
      <c r="AN119" s="67"/>
      <c r="AO119" s="111"/>
    </row>
    <row r="120" spans="6:41" ht="45.75" thickBot="1" x14ac:dyDescent="0.3">
      <c r="AE120" s="112"/>
      <c r="AF120" s="112"/>
      <c r="AG120" s="110">
        <v>2</v>
      </c>
      <c r="AH120" s="110" t="s">
        <v>35</v>
      </c>
      <c r="AI120" s="110">
        <v>76.27</v>
      </c>
      <c r="AJ120" s="28">
        <f t="shared" ref="AJ120:AJ137" si="4">AI120*10.764</f>
        <v>820.97027999999989</v>
      </c>
      <c r="AK120" s="110">
        <v>3</v>
      </c>
      <c r="AL120" s="67"/>
      <c r="AM120" s="67"/>
      <c r="AN120" s="67"/>
      <c r="AO120" s="111"/>
    </row>
    <row r="121" spans="6:41" ht="45.75" thickBot="1" x14ac:dyDescent="0.3">
      <c r="AE121" s="112"/>
      <c r="AF121" s="112"/>
      <c r="AG121" s="109">
        <v>3</v>
      </c>
      <c r="AH121" s="109" t="s">
        <v>35</v>
      </c>
      <c r="AI121" s="109">
        <v>72.209999999999994</v>
      </c>
      <c r="AJ121" s="28">
        <f t="shared" si="4"/>
        <v>777.26843999999994</v>
      </c>
      <c r="AK121" s="109">
        <v>4</v>
      </c>
      <c r="AL121" s="67"/>
      <c r="AM121" s="67"/>
      <c r="AN121" s="67"/>
      <c r="AO121" s="111"/>
    </row>
    <row r="122" spans="6:41" ht="45.75" thickBot="1" x14ac:dyDescent="0.3">
      <c r="AE122" s="112"/>
      <c r="AF122" s="112"/>
      <c r="AG122" s="110">
        <v>4</v>
      </c>
      <c r="AH122" s="110" t="s">
        <v>35</v>
      </c>
      <c r="AI122" s="110">
        <v>72.28</v>
      </c>
      <c r="AJ122" s="28">
        <f t="shared" si="4"/>
        <v>778.02191999999991</v>
      </c>
      <c r="AK122" s="110">
        <v>4</v>
      </c>
      <c r="AL122" s="67"/>
      <c r="AM122" s="67"/>
      <c r="AN122" s="67"/>
      <c r="AO122" s="111"/>
    </row>
    <row r="123" spans="6:41" ht="45.75" thickBot="1" x14ac:dyDescent="0.3">
      <c r="AE123" s="112"/>
      <c r="AF123" s="112"/>
      <c r="AG123" s="109">
        <v>5</v>
      </c>
      <c r="AH123" s="109" t="s">
        <v>35</v>
      </c>
      <c r="AI123" s="109">
        <v>72.12</v>
      </c>
      <c r="AJ123" s="28">
        <f t="shared" si="4"/>
        <v>776.29967999999997</v>
      </c>
      <c r="AK123" s="109">
        <v>10</v>
      </c>
      <c r="AL123" s="67"/>
      <c r="AM123" s="67"/>
      <c r="AN123" s="67"/>
      <c r="AO123" s="111"/>
    </row>
    <row r="124" spans="6:41" ht="45.75" thickBot="1" x14ac:dyDescent="0.3">
      <c r="AE124" s="112"/>
      <c r="AF124" s="112"/>
      <c r="AG124" s="110">
        <v>6</v>
      </c>
      <c r="AH124" s="110" t="s">
        <v>35</v>
      </c>
      <c r="AI124" s="110">
        <v>76.31</v>
      </c>
      <c r="AJ124" s="28">
        <f t="shared" si="4"/>
        <v>821.40084000000002</v>
      </c>
      <c r="AK124" s="110">
        <v>2</v>
      </c>
      <c r="AL124" s="67"/>
      <c r="AM124" s="67"/>
      <c r="AN124" s="67"/>
      <c r="AO124" s="111"/>
    </row>
    <row r="125" spans="6:41" ht="30.75" thickBot="1" x14ac:dyDescent="0.3">
      <c r="AE125" s="112"/>
      <c r="AF125" s="112"/>
      <c r="AG125" s="109">
        <v>7</v>
      </c>
      <c r="AH125" s="109" t="s">
        <v>37</v>
      </c>
      <c r="AI125" s="109">
        <v>72.69</v>
      </c>
      <c r="AJ125" s="28">
        <f t="shared" si="4"/>
        <v>782.43515999999988</v>
      </c>
      <c r="AK125" s="109">
        <v>2</v>
      </c>
      <c r="AL125" s="67"/>
      <c r="AM125" s="67"/>
      <c r="AN125" s="67"/>
      <c r="AO125" s="111"/>
    </row>
    <row r="126" spans="6:41" ht="30.75" thickBot="1" x14ac:dyDescent="0.3">
      <c r="AE126" s="112"/>
      <c r="AF126" s="112"/>
      <c r="AG126" s="110">
        <v>8</v>
      </c>
      <c r="AH126" s="110" t="s">
        <v>37</v>
      </c>
      <c r="AI126" s="110">
        <v>82.4</v>
      </c>
      <c r="AJ126" s="28">
        <f t="shared" si="4"/>
        <v>886.95360000000005</v>
      </c>
      <c r="AK126" s="110">
        <v>1</v>
      </c>
      <c r="AL126" s="67"/>
      <c r="AM126" s="67"/>
      <c r="AN126" s="67"/>
      <c r="AO126" s="111"/>
    </row>
    <row r="127" spans="6:41" ht="30.75" thickBot="1" x14ac:dyDescent="0.3">
      <c r="AE127" s="112"/>
      <c r="AF127" s="112"/>
      <c r="AG127" s="109">
        <v>9</v>
      </c>
      <c r="AH127" s="109" t="s">
        <v>37</v>
      </c>
      <c r="AI127" s="109">
        <v>72.72</v>
      </c>
      <c r="AJ127" s="28">
        <f t="shared" si="4"/>
        <v>782.75807999999995</v>
      </c>
      <c r="AK127" s="109">
        <v>2</v>
      </c>
      <c r="AL127" s="67"/>
      <c r="AM127" s="67"/>
      <c r="AN127" s="67"/>
      <c r="AO127" s="111"/>
    </row>
    <row r="128" spans="6:41" ht="30.75" hidden="1" thickBot="1" x14ac:dyDescent="0.3">
      <c r="F128" s="33"/>
      <c r="G128" s="34"/>
      <c r="H128" s="33"/>
      <c r="I128" s="35"/>
      <c r="J128" s="35"/>
      <c r="K128" s="35"/>
      <c r="AE128" s="112"/>
      <c r="AF128" s="112"/>
      <c r="AG128" s="109">
        <v>11</v>
      </c>
      <c r="AH128" s="109" t="s">
        <v>45</v>
      </c>
      <c r="AI128" s="109">
        <v>62.8</v>
      </c>
      <c r="AJ128" s="28">
        <f t="shared" si="4"/>
        <v>675.97919999999988</v>
      </c>
      <c r="AK128" s="109">
        <v>1</v>
      </c>
      <c r="AL128" s="67"/>
      <c r="AM128" s="67"/>
      <c r="AN128" s="67"/>
      <c r="AO128" s="111"/>
    </row>
    <row r="129" spans="6:41" ht="30.75" hidden="1" thickBot="1" x14ac:dyDescent="0.3">
      <c r="F129" s="38"/>
      <c r="G129" s="38"/>
      <c r="H129" s="38"/>
      <c r="I129" s="28"/>
      <c r="J129" s="38"/>
      <c r="K129" s="38"/>
      <c r="AE129" s="112"/>
      <c r="AF129" s="112"/>
      <c r="AG129" s="110">
        <v>12</v>
      </c>
      <c r="AH129" s="110" t="s">
        <v>45</v>
      </c>
      <c r="AI129" s="110">
        <v>71.75</v>
      </c>
      <c r="AJ129" s="28">
        <f t="shared" si="4"/>
        <v>772.31700000000001</v>
      </c>
      <c r="AK129" s="110">
        <v>2</v>
      </c>
      <c r="AL129" s="67"/>
      <c r="AM129" s="67"/>
      <c r="AN129" s="67"/>
      <c r="AO129" s="111"/>
    </row>
    <row r="130" spans="6:41" ht="45.75" thickBot="1" x14ac:dyDescent="0.3">
      <c r="F130" s="38"/>
      <c r="G130" s="38"/>
      <c r="H130" s="38"/>
      <c r="I130" s="28"/>
      <c r="J130" s="38"/>
      <c r="K130" s="38"/>
      <c r="AE130" s="112"/>
      <c r="AF130" s="112"/>
      <c r="AG130" s="109">
        <v>13</v>
      </c>
      <c r="AH130" s="109" t="s">
        <v>35</v>
      </c>
      <c r="AI130" s="109">
        <v>72.05</v>
      </c>
      <c r="AJ130" s="28">
        <f t="shared" si="4"/>
        <v>775.54619999999989</v>
      </c>
      <c r="AK130" s="109">
        <v>4</v>
      </c>
      <c r="AL130" s="67"/>
      <c r="AM130" s="67"/>
      <c r="AN130" s="67"/>
      <c r="AO130" s="111"/>
    </row>
    <row r="131" spans="6:41" ht="30.75" thickBot="1" x14ac:dyDescent="0.3">
      <c r="F131" s="38"/>
      <c r="G131" s="38"/>
      <c r="H131" s="38"/>
      <c r="I131" s="28"/>
      <c r="J131" s="38"/>
      <c r="K131" s="38"/>
      <c r="AE131" s="112"/>
      <c r="AF131" s="112"/>
      <c r="AG131" s="110">
        <v>18</v>
      </c>
      <c r="AH131" s="110" t="s">
        <v>37</v>
      </c>
      <c r="AI131" s="110">
        <v>77</v>
      </c>
      <c r="AJ131" s="28">
        <f t="shared" si="4"/>
        <v>828.82799999999997</v>
      </c>
      <c r="AK131" s="110">
        <v>4</v>
      </c>
      <c r="AL131" s="67"/>
      <c r="AM131" s="67"/>
      <c r="AN131" s="67"/>
      <c r="AO131" s="111"/>
    </row>
    <row r="132" spans="6:41" ht="30.75" thickBot="1" x14ac:dyDescent="0.3">
      <c r="F132" s="82"/>
      <c r="G132" s="82"/>
      <c r="H132" s="82"/>
      <c r="I132" s="82"/>
      <c r="J132" s="82"/>
      <c r="K132" s="30"/>
      <c r="AE132" s="112"/>
      <c r="AF132" s="112"/>
      <c r="AG132" s="109">
        <v>19</v>
      </c>
      <c r="AH132" s="109" t="s">
        <v>37</v>
      </c>
      <c r="AI132" s="109">
        <v>82.2</v>
      </c>
      <c r="AJ132" s="28">
        <f t="shared" si="4"/>
        <v>884.80079999999998</v>
      </c>
      <c r="AK132" s="109">
        <v>1</v>
      </c>
      <c r="AL132" s="67"/>
      <c r="AM132" s="67"/>
      <c r="AN132" s="67"/>
      <c r="AO132" s="111"/>
    </row>
    <row r="133" spans="6:41" ht="45.75" hidden="1" thickBot="1" x14ac:dyDescent="0.3">
      <c r="AE133" s="112"/>
      <c r="AF133" s="112"/>
      <c r="AG133" s="109">
        <v>25</v>
      </c>
      <c r="AH133" s="109" t="s">
        <v>43</v>
      </c>
      <c r="AI133" s="109">
        <v>62.91</v>
      </c>
      <c r="AJ133" s="28">
        <f t="shared" si="4"/>
        <v>677.16323999999997</v>
      </c>
      <c r="AK133" s="109">
        <v>18</v>
      </c>
      <c r="AL133" s="67"/>
      <c r="AM133" s="67"/>
      <c r="AN133" s="67"/>
      <c r="AO133" s="111"/>
    </row>
    <row r="134" spans="6:41" ht="45.75" thickBot="1" x14ac:dyDescent="0.3">
      <c r="AE134" s="112"/>
      <c r="AF134" s="112"/>
      <c r="AG134" s="110">
        <v>26</v>
      </c>
      <c r="AH134" s="110" t="s">
        <v>35</v>
      </c>
      <c r="AI134" s="110">
        <v>71.930000000000007</v>
      </c>
      <c r="AJ134" s="28">
        <f t="shared" si="4"/>
        <v>774.25452000000007</v>
      </c>
      <c r="AK134" s="110">
        <v>4</v>
      </c>
      <c r="AL134" s="67"/>
      <c r="AM134" s="67"/>
      <c r="AN134" s="67"/>
      <c r="AO134" s="111"/>
    </row>
    <row r="135" spans="6:41" ht="45.75" hidden="1" thickBot="1" x14ac:dyDescent="0.3">
      <c r="AE135" s="112"/>
      <c r="AF135" s="112"/>
      <c r="AG135" s="110">
        <v>30</v>
      </c>
      <c r="AH135" s="110" t="s">
        <v>43</v>
      </c>
      <c r="AI135" s="110">
        <v>62.8</v>
      </c>
      <c r="AJ135" s="28">
        <f t="shared" si="4"/>
        <v>675.97919999999988</v>
      </c>
      <c r="AK135" s="110">
        <v>27</v>
      </c>
      <c r="AL135" s="67"/>
      <c r="AM135" s="67"/>
      <c r="AN135" s="67"/>
      <c r="AO135" s="111"/>
    </row>
    <row r="136" spans="6:41" ht="45.75" hidden="1" thickBot="1" x14ac:dyDescent="0.3">
      <c r="AE136" s="112"/>
      <c r="AF136" s="112"/>
      <c r="AG136" s="109">
        <v>31</v>
      </c>
      <c r="AH136" s="109" t="s">
        <v>43</v>
      </c>
      <c r="AI136" s="109">
        <v>62.96</v>
      </c>
      <c r="AJ136" s="28">
        <f t="shared" si="4"/>
        <v>677.70143999999993</v>
      </c>
      <c r="AK136" s="109">
        <v>10</v>
      </c>
      <c r="AL136" s="67"/>
      <c r="AM136" s="67"/>
      <c r="AN136" s="67"/>
      <c r="AO136" s="111"/>
    </row>
    <row r="137" spans="6:41" ht="30.75" hidden="1" thickBot="1" x14ac:dyDescent="0.3">
      <c r="AE137" s="112"/>
      <c r="AF137" s="112"/>
      <c r="AG137" s="110">
        <v>32</v>
      </c>
      <c r="AH137" s="110" t="s">
        <v>44</v>
      </c>
      <c r="AI137" s="110">
        <v>72.2</v>
      </c>
      <c r="AJ137" s="28">
        <f t="shared" si="4"/>
        <v>777.16079999999999</v>
      </c>
      <c r="AK137" s="110">
        <v>2</v>
      </c>
      <c r="AL137" s="67"/>
      <c r="AM137" s="67"/>
      <c r="AN137" s="67"/>
      <c r="AO137" s="111"/>
    </row>
  </sheetData>
  <autoFilter ref="AH119:AH137" xr:uid="{18398FBA-0B15-44AF-A107-08E97B586124}">
    <filterColumn colId="0">
      <filters>
        <filter val="B WING 3 BHK"/>
        <filter val="PAA B WING 3 BHK"/>
      </filters>
    </filterColumn>
  </autoFilter>
  <mergeCells count="5">
    <mergeCell ref="F132:J132"/>
    <mergeCell ref="F58:J58"/>
    <mergeCell ref="F84:J84"/>
    <mergeCell ref="AE119:AE137"/>
    <mergeCell ref="AF119:AF13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47"/>
  <sheetViews>
    <sheetView topLeftCell="A133" zoomScale="160" zoomScaleNormal="160" workbookViewId="0">
      <selection activeCell="A107" sqref="A107"/>
    </sheetView>
  </sheetViews>
  <sheetFormatPr defaultRowHeight="16.5" x14ac:dyDescent="0.3"/>
  <cols>
    <col min="1" max="1" width="14.42578125" style="15" customWidth="1"/>
    <col min="2" max="2" width="5.85546875" style="15" customWidth="1"/>
    <col min="3" max="3" width="6.7109375" style="15" customWidth="1"/>
    <col min="4" max="4" width="8.85546875" style="15" bestFit="1" customWidth="1"/>
    <col min="5" max="5" width="7.42578125" style="15" bestFit="1" customWidth="1"/>
    <col min="6" max="6" width="7.42578125" style="15" customWidth="1"/>
    <col min="7" max="7" width="7.28515625" style="15" customWidth="1"/>
    <col min="8" max="8" width="14.5703125" style="15" customWidth="1"/>
    <col min="9" max="9" width="4.5703125" style="15" customWidth="1"/>
    <col min="10" max="10" width="6.85546875" style="15" customWidth="1"/>
    <col min="11" max="11" width="7.85546875" style="15" bestFit="1" customWidth="1"/>
    <col min="12" max="12" width="5.85546875" style="15" customWidth="1"/>
    <col min="13" max="13" width="9.140625" style="15" customWidth="1"/>
    <col min="14" max="14" width="14.5703125" style="15" customWidth="1"/>
    <col min="15" max="15" width="5" style="15" customWidth="1"/>
    <col min="16" max="16" width="6.5703125" style="15" customWidth="1"/>
    <col min="17" max="17" width="5.7109375" style="15" customWidth="1"/>
    <col min="18" max="18" width="6.7109375" style="15" customWidth="1"/>
    <col min="19" max="19" width="11.28515625" style="15" customWidth="1"/>
    <col min="20" max="20" width="14.5703125" style="15" customWidth="1"/>
    <col min="21" max="21" width="3.5703125" style="15" customWidth="1"/>
    <col min="22" max="22" width="8" style="15" customWidth="1"/>
    <col min="23" max="23" width="7.28515625" style="15" customWidth="1"/>
    <col min="24" max="24" width="6.7109375" style="15" customWidth="1"/>
    <col min="25" max="25" width="9.140625" style="15" customWidth="1"/>
    <col min="26" max="26" width="14.85546875" style="15" customWidth="1"/>
    <col min="27" max="27" width="4.42578125" style="15" customWidth="1"/>
    <col min="28" max="28" width="7" style="15" customWidth="1"/>
    <col min="29" max="29" width="5.5703125" style="15" customWidth="1"/>
    <col min="30" max="30" width="7" style="15" customWidth="1"/>
    <col min="31" max="31" width="10.140625" style="15" customWidth="1"/>
    <col min="32" max="32" width="14.7109375" style="15" customWidth="1"/>
    <col min="33" max="33" width="4.140625" style="15" customWidth="1"/>
    <col min="34" max="34" width="6.28515625" style="15" customWidth="1"/>
    <col min="35" max="35" width="5.85546875" style="15" customWidth="1"/>
    <col min="36" max="36" width="7" style="15" customWidth="1"/>
    <col min="37" max="44" width="9.140625" style="15"/>
    <col min="45" max="16384" width="9.140625" style="2"/>
  </cols>
  <sheetData>
    <row r="1" spans="1:44" x14ac:dyDescent="0.3">
      <c r="A1" s="30"/>
      <c r="H1" s="30"/>
      <c r="N1" s="30"/>
      <c r="T1" s="30"/>
      <c r="Z1" s="30"/>
      <c r="AF1" s="30"/>
    </row>
    <row r="2" spans="1:44" ht="33" x14ac:dyDescent="0.3">
      <c r="A2" s="56" t="s">
        <v>28</v>
      </c>
      <c r="H2" s="30"/>
      <c r="K2" s="30"/>
      <c r="M2" s="30"/>
      <c r="N2" s="30"/>
      <c r="T2" s="30"/>
      <c r="Z2" s="30"/>
      <c r="AF2" s="30"/>
    </row>
    <row r="3" spans="1:44" x14ac:dyDescent="0.3">
      <c r="A3" s="56" t="s">
        <v>29</v>
      </c>
      <c r="B3" s="15">
        <v>1</v>
      </c>
      <c r="C3" s="15" t="s">
        <v>31</v>
      </c>
      <c r="D3" s="72">
        <v>116.71</v>
      </c>
      <c r="E3" s="57">
        <f t="shared" ref="E3:E6" si="0">D3*10.764</f>
        <v>1256.2664399999999</v>
      </c>
      <c r="F3" s="58"/>
      <c r="H3" s="30"/>
      <c r="N3" s="30"/>
      <c r="T3" s="30"/>
      <c r="Z3" s="30"/>
      <c r="AF3" s="30"/>
    </row>
    <row r="4" spans="1:44" x14ac:dyDescent="0.3">
      <c r="A4" s="56"/>
      <c r="B4" s="15">
        <v>2</v>
      </c>
      <c r="C4" s="15" t="s">
        <v>12</v>
      </c>
      <c r="D4" s="72">
        <v>84.12</v>
      </c>
      <c r="E4" s="57">
        <f t="shared" si="0"/>
        <v>905.46767999999997</v>
      </c>
      <c r="F4" s="58"/>
      <c r="H4" s="30"/>
      <c r="J4" s="2"/>
      <c r="N4" s="30"/>
      <c r="T4" s="30"/>
      <c r="Z4" s="30"/>
      <c r="AF4" s="30"/>
    </row>
    <row r="5" spans="1:44" x14ac:dyDescent="0.3">
      <c r="A5" s="56"/>
      <c r="B5" s="15">
        <v>3</v>
      </c>
      <c r="C5" s="15" t="s">
        <v>30</v>
      </c>
      <c r="D5" s="72">
        <v>76.39</v>
      </c>
      <c r="E5" s="57">
        <f t="shared" si="0"/>
        <v>822.26195999999993</v>
      </c>
      <c r="F5" s="58"/>
      <c r="H5" s="30"/>
      <c r="K5" s="57"/>
      <c r="L5" s="57"/>
      <c r="M5" s="58"/>
      <c r="N5" s="30"/>
      <c r="T5" s="30"/>
      <c r="Z5" s="30"/>
      <c r="AF5" s="30"/>
    </row>
    <row r="6" spans="1:44" x14ac:dyDescent="0.3">
      <c r="A6" s="56"/>
      <c r="B6" s="15">
        <v>4</v>
      </c>
      <c r="C6" s="15" t="s">
        <v>12</v>
      </c>
      <c r="D6" s="72">
        <v>87.71</v>
      </c>
      <c r="E6" s="57">
        <f t="shared" si="0"/>
        <v>944.11043999999993</v>
      </c>
      <c r="F6" s="58"/>
      <c r="H6" s="30"/>
      <c r="K6" s="57"/>
      <c r="L6" s="57"/>
      <c r="M6" s="58"/>
      <c r="N6" s="30"/>
      <c r="T6" s="30"/>
      <c r="Z6" s="30"/>
      <c r="AF6" s="30"/>
    </row>
    <row r="7" spans="1:44" x14ac:dyDescent="0.3">
      <c r="A7" s="30"/>
      <c r="H7" s="30"/>
      <c r="N7" s="30"/>
      <c r="T7" s="30"/>
      <c r="Z7" s="30"/>
      <c r="AF7" s="30"/>
    </row>
    <row r="8" spans="1:44" s="62" customFormat="1" x14ac:dyDescent="0.3">
      <c r="A8" s="62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63"/>
      <c r="L8" s="30"/>
      <c r="M8" s="30"/>
      <c r="N8" s="59"/>
      <c r="O8" s="30"/>
      <c r="P8" s="30"/>
      <c r="Q8" s="30"/>
      <c r="R8" s="30"/>
      <c r="S8" s="30"/>
      <c r="T8" s="59"/>
      <c r="U8" s="30"/>
      <c r="V8" s="30"/>
      <c r="W8" s="30"/>
      <c r="X8" s="30"/>
      <c r="Y8" s="30"/>
      <c r="Z8" s="30"/>
      <c r="AA8" s="30"/>
      <c r="AB8" s="30"/>
      <c r="AC8" s="63"/>
      <c r="AD8" s="30"/>
      <c r="AE8" s="30"/>
      <c r="AF8" s="59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x14ac:dyDescent="0.3">
      <c r="A9" s="56" t="s">
        <v>33</v>
      </c>
      <c r="B9" s="15">
        <v>1</v>
      </c>
      <c r="C9" s="15" t="s">
        <v>31</v>
      </c>
      <c r="D9" s="72">
        <v>116.71</v>
      </c>
      <c r="E9" s="57">
        <f t="shared" ref="E9:E12" si="1">D9*10.764</f>
        <v>1256.2664399999999</v>
      </c>
      <c r="H9" s="56"/>
      <c r="M9" s="30"/>
      <c r="N9" s="28"/>
      <c r="O9" s="28"/>
      <c r="P9" s="28"/>
      <c r="R9" s="60"/>
      <c r="S9" s="28"/>
      <c r="T9" s="28"/>
      <c r="U9" s="28"/>
      <c r="V9" s="28"/>
      <c r="X9" s="60"/>
      <c r="Y9" s="28"/>
      <c r="AD9" s="60"/>
      <c r="AF9" s="28"/>
      <c r="AG9" s="28"/>
      <c r="AH9" s="28"/>
      <c r="AJ9" s="60"/>
      <c r="AK9" s="28"/>
    </row>
    <row r="10" spans="1:44" x14ac:dyDescent="0.3">
      <c r="A10" s="30"/>
      <c r="B10" s="15">
        <v>2</v>
      </c>
      <c r="C10" s="15" t="s">
        <v>12</v>
      </c>
      <c r="D10" s="72">
        <v>84.12</v>
      </c>
      <c r="E10" s="57">
        <f t="shared" si="1"/>
        <v>905.46767999999997</v>
      </c>
      <c r="F10" s="57"/>
      <c r="H10" s="30"/>
      <c r="K10" s="57"/>
      <c r="L10" s="57"/>
      <c r="M10" s="58"/>
      <c r="R10" s="60"/>
      <c r="S10" s="28"/>
      <c r="V10" s="28"/>
      <c r="X10" s="60"/>
      <c r="Y10" s="28"/>
      <c r="AD10" s="60"/>
      <c r="AJ10" s="60"/>
      <c r="AK10" s="28"/>
    </row>
    <row r="11" spans="1:44" x14ac:dyDescent="0.3">
      <c r="B11" s="15">
        <v>3</v>
      </c>
      <c r="C11" s="15" t="s">
        <v>30</v>
      </c>
      <c r="D11" s="72">
        <v>76.39</v>
      </c>
      <c r="E11" s="57">
        <f t="shared" si="1"/>
        <v>822.26195999999993</v>
      </c>
      <c r="F11" s="57"/>
      <c r="K11" s="57"/>
      <c r="L11" s="57"/>
      <c r="M11" s="58"/>
      <c r="R11" s="60"/>
      <c r="S11" s="28"/>
      <c r="V11" s="28"/>
      <c r="X11" s="60"/>
      <c r="Y11" s="28"/>
      <c r="AD11" s="60"/>
      <c r="AJ11" s="60"/>
      <c r="AK11" s="28"/>
    </row>
    <row r="12" spans="1:44" x14ac:dyDescent="0.3">
      <c r="A12" s="30"/>
      <c r="B12" s="15">
        <v>4</v>
      </c>
      <c r="C12" s="15" t="s">
        <v>12</v>
      </c>
      <c r="D12" s="72">
        <v>87.71</v>
      </c>
      <c r="E12" s="57">
        <f t="shared" si="1"/>
        <v>944.11043999999993</v>
      </c>
      <c r="F12" s="57"/>
      <c r="K12" s="57"/>
      <c r="L12" s="57"/>
      <c r="M12" s="58"/>
      <c r="P12" s="28"/>
      <c r="R12" s="60"/>
      <c r="S12" s="28"/>
      <c r="V12" s="28"/>
      <c r="X12" s="60"/>
      <c r="Y12" s="28"/>
      <c r="AD12" s="60"/>
      <c r="AH12" s="28"/>
      <c r="AJ12" s="60"/>
      <c r="AK12" s="28"/>
    </row>
    <row r="13" spans="1:44" x14ac:dyDescent="0.3">
      <c r="A13" s="30"/>
      <c r="D13" s="72"/>
      <c r="E13" s="57"/>
      <c r="F13" s="57"/>
      <c r="K13" s="57"/>
      <c r="L13" s="57"/>
      <c r="M13" s="58"/>
      <c r="P13" s="28"/>
      <c r="R13" s="60"/>
      <c r="S13" s="28"/>
      <c r="V13" s="28"/>
      <c r="X13" s="60"/>
      <c r="Y13" s="28"/>
      <c r="AD13" s="60"/>
      <c r="AH13" s="28"/>
      <c r="AJ13" s="60"/>
      <c r="AK13" s="28"/>
    </row>
    <row r="14" spans="1:44" x14ac:dyDescent="0.3">
      <c r="A14" s="56" t="s">
        <v>57</v>
      </c>
      <c r="B14" s="71"/>
      <c r="C14" s="75" t="s">
        <v>58</v>
      </c>
      <c r="D14" s="76"/>
      <c r="E14" s="57"/>
      <c r="F14" s="57"/>
      <c r="H14" s="30"/>
      <c r="K14" s="57"/>
      <c r="L14" s="57"/>
      <c r="M14" s="58"/>
      <c r="N14" s="59"/>
      <c r="O14" s="28"/>
      <c r="P14" s="28"/>
      <c r="R14" s="60"/>
      <c r="S14" s="28"/>
      <c r="T14" s="59"/>
      <c r="U14" s="28"/>
      <c r="V14" s="28"/>
      <c r="X14" s="60"/>
      <c r="Y14" s="28"/>
      <c r="Z14" s="30"/>
      <c r="AD14" s="60"/>
      <c r="AF14" s="59"/>
      <c r="AG14" s="28"/>
      <c r="AH14" s="28"/>
      <c r="AJ14" s="60"/>
      <c r="AK14" s="28"/>
    </row>
    <row r="15" spans="1:44" x14ac:dyDescent="0.3">
      <c r="A15" s="56"/>
      <c r="C15" s="28"/>
      <c r="D15" s="57"/>
      <c r="E15" s="57"/>
      <c r="F15" s="57"/>
      <c r="H15" s="30"/>
      <c r="K15" s="57"/>
      <c r="L15" s="57"/>
      <c r="M15" s="58"/>
      <c r="N15" s="59"/>
      <c r="O15" s="28"/>
      <c r="P15" s="28"/>
      <c r="R15" s="60"/>
      <c r="S15" s="28"/>
      <c r="T15" s="59"/>
      <c r="U15" s="28"/>
      <c r="V15" s="28"/>
      <c r="X15" s="60"/>
      <c r="Y15" s="28"/>
      <c r="Z15" s="30"/>
      <c r="AD15" s="60"/>
      <c r="AF15" s="59"/>
      <c r="AG15" s="28"/>
      <c r="AH15" s="28"/>
      <c r="AJ15" s="60"/>
      <c r="AK15" s="28"/>
    </row>
    <row r="16" spans="1:44" s="62" customFormat="1" x14ac:dyDescent="0.3">
      <c r="A16" s="30" t="s">
        <v>34</v>
      </c>
      <c r="B16" s="30"/>
      <c r="C16" s="30"/>
      <c r="D16" s="64"/>
      <c r="E16" s="64"/>
      <c r="F16" s="64"/>
      <c r="G16" s="30"/>
      <c r="H16" s="30"/>
      <c r="I16" s="30"/>
      <c r="J16" s="30"/>
      <c r="K16" s="64"/>
      <c r="L16" s="64"/>
      <c r="M16" s="65"/>
      <c r="N16" s="59"/>
      <c r="O16" s="59"/>
      <c r="P16" s="59"/>
      <c r="Q16" s="30"/>
      <c r="R16" s="66"/>
      <c r="S16" s="59"/>
      <c r="T16" s="59"/>
      <c r="U16" s="59"/>
      <c r="V16" s="59"/>
      <c r="W16" s="30"/>
      <c r="X16" s="66"/>
      <c r="Y16" s="59"/>
      <c r="Z16" s="30"/>
      <c r="AA16" s="30"/>
      <c r="AB16" s="30"/>
      <c r="AC16" s="30"/>
      <c r="AD16" s="30"/>
      <c r="AE16" s="30"/>
      <c r="AF16" s="59"/>
      <c r="AG16" s="59"/>
      <c r="AH16" s="59"/>
      <c r="AI16" s="30"/>
      <c r="AJ16" s="66"/>
      <c r="AK16" s="59"/>
      <c r="AL16" s="30"/>
      <c r="AM16" s="30"/>
      <c r="AN16" s="30"/>
      <c r="AO16" s="30"/>
      <c r="AP16" s="30"/>
      <c r="AQ16" s="30"/>
      <c r="AR16" s="30"/>
    </row>
    <row r="17" spans="1:37" x14ac:dyDescent="0.3">
      <c r="A17" s="56" t="s">
        <v>33</v>
      </c>
      <c r="B17" s="15">
        <v>1</v>
      </c>
      <c r="C17" s="15" t="s">
        <v>31</v>
      </c>
      <c r="D17" s="72">
        <v>116.78</v>
      </c>
      <c r="E17" s="57">
        <f>D17*10.764</f>
        <v>1257.01992</v>
      </c>
      <c r="F17" s="57"/>
      <c r="H17" s="30"/>
      <c r="K17" s="57"/>
      <c r="L17" s="57"/>
      <c r="M17" s="58"/>
      <c r="N17" s="59"/>
      <c r="O17" s="28"/>
      <c r="P17" s="28"/>
      <c r="R17" s="60"/>
      <c r="S17" s="28"/>
      <c r="T17" s="59"/>
      <c r="U17" s="28"/>
      <c r="V17" s="28"/>
      <c r="X17" s="60"/>
      <c r="Y17" s="28"/>
      <c r="AF17" s="59"/>
      <c r="AG17" s="28"/>
      <c r="AH17" s="28"/>
      <c r="AJ17" s="60"/>
    </row>
    <row r="18" spans="1:37" x14ac:dyDescent="0.3">
      <c r="B18" s="15">
        <v>2</v>
      </c>
      <c r="C18" s="15" t="s">
        <v>12</v>
      </c>
      <c r="D18" s="72">
        <v>84.12</v>
      </c>
      <c r="E18" s="57">
        <f t="shared" ref="E18:E20" si="2">D18*10.764</f>
        <v>905.46767999999997</v>
      </c>
      <c r="F18" s="57"/>
      <c r="H18" s="30"/>
      <c r="K18" s="57"/>
      <c r="L18" s="57"/>
      <c r="M18" s="58"/>
      <c r="N18" s="59"/>
      <c r="O18" s="28"/>
      <c r="P18" s="28"/>
      <c r="R18" s="60"/>
      <c r="S18" s="28"/>
      <c r="T18" s="59"/>
      <c r="U18" s="28"/>
      <c r="V18" s="28"/>
      <c r="X18" s="60"/>
      <c r="Y18" s="28"/>
      <c r="AF18" s="59"/>
      <c r="AG18" s="28"/>
      <c r="AH18" s="28"/>
      <c r="AJ18" s="60"/>
    </row>
    <row r="19" spans="1:37" x14ac:dyDescent="0.3">
      <c r="B19" s="15">
        <v>3</v>
      </c>
      <c r="C19" s="15" t="s">
        <v>30</v>
      </c>
      <c r="D19" s="72">
        <v>76.63</v>
      </c>
      <c r="E19" s="57">
        <f t="shared" si="2"/>
        <v>824.8453199999999</v>
      </c>
      <c r="F19" s="57"/>
      <c r="H19" s="30"/>
      <c r="K19" s="57"/>
      <c r="L19" s="57"/>
      <c r="M19" s="58"/>
      <c r="N19" s="59"/>
      <c r="O19" s="28"/>
      <c r="P19" s="28"/>
    </row>
    <row r="20" spans="1:37" x14ac:dyDescent="0.3">
      <c r="A20" s="56"/>
      <c r="B20" s="15">
        <v>4</v>
      </c>
      <c r="C20" s="15" t="s">
        <v>12</v>
      </c>
      <c r="D20" s="72">
        <v>88</v>
      </c>
      <c r="E20" s="57">
        <f t="shared" si="2"/>
        <v>947.23199999999997</v>
      </c>
      <c r="F20" s="57"/>
      <c r="H20" s="56"/>
      <c r="J20" s="30"/>
      <c r="K20" s="30"/>
      <c r="L20" s="30"/>
      <c r="N20" s="56"/>
      <c r="O20" s="28"/>
      <c r="P20" s="28"/>
      <c r="T20" s="56"/>
      <c r="Z20" s="56"/>
      <c r="AF20" s="56"/>
    </row>
    <row r="21" spans="1:37" x14ac:dyDescent="0.3">
      <c r="O21" s="28"/>
      <c r="P21" s="28"/>
      <c r="R21" s="60"/>
      <c r="U21" s="28"/>
      <c r="V21" s="28"/>
      <c r="X21" s="60"/>
      <c r="Y21" s="28"/>
      <c r="AD21" s="60"/>
      <c r="AG21" s="28"/>
      <c r="AH21" s="28"/>
      <c r="AJ21" s="60"/>
    </row>
    <row r="22" spans="1:37" x14ac:dyDescent="0.3">
      <c r="A22" s="56" t="s">
        <v>47</v>
      </c>
      <c r="H22" s="56"/>
      <c r="M22" s="30"/>
      <c r="R22" s="60"/>
      <c r="V22" s="28"/>
      <c r="X22" s="60"/>
      <c r="Y22" s="28"/>
      <c r="AD22" s="60"/>
      <c r="AJ22" s="60"/>
    </row>
    <row r="23" spans="1:37" x14ac:dyDescent="0.3">
      <c r="A23" s="56" t="s">
        <v>33</v>
      </c>
      <c r="B23" s="15">
        <v>1</v>
      </c>
      <c r="C23" s="15" t="s">
        <v>31</v>
      </c>
      <c r="D23" s="72">
        <v>116.78</v>
      </c>
      <c r="E23" s="57">
        <f>D23*10.764</f>
        <v>1257.01992</v>
      </c>
      <c r="F23" s="58"/>
      <c r="P23" s="28"/>
      <c r="R23" s="60"/>
      <c r="T23" s="15">
        <v>67319500</v>
      </c>
      <c r="V23" s="28"/>
      <c r="X23" s="60"/>
      <c r="Y23" s="28"/>
      <c r="AD23" s="60"/>
      <c r="AH23" s="28"/>
      <c r="AJ23" s="60"/>
    </row>
    <row r="24" spans="1:37" x14ac:dyDescent="0.3">
      <c r="B24" s="15">
        <v>2</v>
      </c>
      <c r="C24" s="15" t="s">
        <v>12</v>
      </c>
      <c r="D24" s="72">
        <v>84.12</v>
      </c>
      <c r="E24" s="57">
        <f t="shared" ref="E24:E26" si="3">D24*10.764</f>
        <v>905.46767999999997</v>
      </c>
      <c r="F24" s="58"/>
      <c r="K24" s="57"/>
      <c r="L24" s="57"/>
      <c r="M24" s="58"/>
      <c r="O24" s="28"/>
      <c r="P24" s="28"/>
      <c r="R24" s="60"/>
      <c r="U24" s="28"/>
      <c r="V24" s="28"/>
      <c r="X24" s="60"/>
      <c r="Y24" s="28"/>
      <c r="AD24" s="60"/>
      <c r="AG24" s="28"/>
      <c r="AH24" s="28"/>
      <c r="AJ24" s="60"/>
    </row>
    <row r="25" spans="1:37" x14ac:dyDescent="0.3">
      <c r="B25" s="15">
        <v>3</v>
      </c>
      <c r="C25" s="15" t="s">
        <v>30</v>
      </c>
      <c r="D25" s="72">
        <v>76.63</v>
      </c>
      <c r="E25" s="57">
        <f t="shared" si="3"/>
        <v>824.8453199999999</v>
      </c>
      <c r="F25" s="58"/>
      <c r="K25" s="57"/>
      <c r="L25" s="57"/>
      <c r="M25" s="58"/>
      <c r="N25" s="28"/>
      <c r="O25" s="28"/>
      <c r="P25" s="28"/>
      <c r="R25" s="60"/>
      <c r="T25" s="15">
        <v>9987156716</v>
      </c>
      <c r="U25" s="28"/>
      <c r="V25" s="28"/>
      <c r="X25" s="60"/>
      <c r="Y25" s="28"/>
      <c r="AG25" s="28"/>
      <c r="AH25" s="28"/>
      <c r="AJ25" s="60"/>
    </row>
    <row r="26" spans="1:37" x14ac:dyDescent="0.3">
      <c r="A26" s="56"/>
      <c r="B26" s="15">
        <v>4</v>
      </c>
      <c r="C26" s="15" t="s">
        <v>12</v>
      </c>
      <c r="D26" s="72">
        <v>88</v>
      </c>
      <c r="E26" s="57">
        <f t="shared" si="3"/>
        <v>947.23199999999997</v>
      </c>
      <c r="F26" s="58"/>
      <c r="K26" s="57"/>
      <c r="L26" s="57"/>
      <c r="M26" s="58"/>
      <c r="O26" s="28"/>
      <c r="P26" s="28"/>
      <c r="R26" s="60"/>
      <c r="T26" s="15" t="s">
        <v>56</v>
      </c>
      <c r="U26" s="28"/>
      <c r="V26" s="28"/>
      <c r="X26" s="60"/>
      <c r="Y26" s="28"/>
    </row>
    <row r="27" spans="1:37" x14ac:dyDescent="0.3">
      <c r="B27" s="28"/>
      <c r="C27" s="28"/>
      <c r="D27" s="57"/>
      <c r="E27" s="57"/>
      <c r="F27" s="58"/>
      <c r="K27" s="57"/>
      <c r="L27" s="57"/>
      <c r="M27" s="58"/>
      <c r="O27" s="28"/>
      <c r="P27" s="28"/>
      <c r="R27" s="60"/>
      <c r="U27" s="28"/>
      <c r="V27" s="28"/>
      <c r="X27" s="60"/>
      <c r="Y27" s="28"/>
    </row>
    <row r="28" spans="1:37" x14ac:dyDescent="0.3">
      <c r="A28" s="83" t="s">
        <v>48</v>
      </c>
      <c r="B28" s="83"/>
      <c r="C28" s="83"/>
      <c r="D28" s="57"/>
      <c r="E28" s="57"/>
      <c r="F28" s="58"/>
      <c r="K28" s="57"/>
      <c r="L28" s="57"/>
      <c r="M28" s="58"/>
    </row>
    <row r="29" spans="1:37" x14ac:dyDescent="0.3">
      <c r="A29" s="56" t="s">
        <v>33</v>
      </c>
      <c r="B29" s="15">
        <v>1</v>
      </c>
      <c r="C29" s="15" t="s">
        <v>31</v>
      </c>
      <c r="D29" s="72">
        <v>117.51</v>
      </c>
      <c r="E29" s="57">
        <f>D29*10.764</f>
        <v>1264.8776399999999</v>
      </c>
      <c r="F29" s="58"/>
      <c r="H29" s="56"/>
      <c r="K29" s="57"/>
      <c r="L29" s="57"/>
      <c r="M29" s="58"/>
      <c r="N29" s="56"/>
      <c r="T29" s="56"/>
      <c r="Z29" s="56"/>
      <c r="AF29" s="56"/>
    </row>
    <row r="30" spans="1:37" x14ac:dyDescent="0.3">
      <c r="B30" s="15">
        <v>2</v>
      </c>
      <c r="C30" s="15" t="s">
        <v>12</v>
      </c>
      <c r="D30" s="72">
        <v>84.57</v>
      </c>
      <c r="E30" s="57">
        <f t="shared" ref="E30:E32" si="4">D30*10.764</f>
        <v>910.31147999999985</v>
      </c>
      <c r="F30" s="58"/>
      <c r="O30" s="28"/>
      <c r="P30" s="28"/>
      <c r="R30" s="60"/>
      <c r="S30" s="28"/>
      <c r="U30" s="28"/>
      <c r="V30" s="28"/>
      <c r="X30" s="60"/>
      <c r="Y30" s="28"/>
      <c r="AD30" s="60"/>
      <c r="AG30" s="28"/>
      <c r="AH30" s="28"/>
      <c r="AJ30" s="60"/>
      <c r="AK30" s="28"/>
    </row>
    <row r="31" spans="1:37" x14ac:dyDescent="0.3">
      <c r="B31" s="15">
        <v>3</v>
      </c>
      <c r="C31" s="15" t="s">
        <v>30</v>
      </c>
      <c r="D31" s="72">
        <v>76.91</v>
      </c>
      <c r="E31" s="57">
        <f t="shared" si="4"/>
        <v>827.85923999999989</v>
      </c>
      <c r="R31" s="60"/>
      <c r="S31" s="28"/>
      <c r="V31" s="28"/>
      <c r="X31" s="60"/>
      <c r="Y31" s="28"/>
      <c r="AD31" s="60"/>
      <c r="AJ31" s="60"/>
      <c r="AK31" s="28"/>
    </row>
    <row r="32" spans="1:37" x14ac:dyDescent="0.3">
      <c r="A32" s="56"/>
      <c r="B32" s="15">
        <v>4</v>
      </c>
      <c r="C32" s="15" t="s">
        <v>12</v>
      </c>
      <c r="D32" s="72">
        <v>88.35</v>
      </c>
      <c r="E32" s="57">
        <f t="shared" si="4"/>
        <v>950.99939999999992</v>
      </c>
      <c r="H32" s="30"/>
      <c r="R32" s="60"/>
      <c r="S32" s="28"/>
      <c r="V32" s="28"/>
      <c r="X32" s="60"/>
      <c r="Y32" s="28"/>
      <c r="AD32" s="60"/>
      <c r="AJ32" s="60"/>
      <c r="AK32" s="28"/>
    </row>
    <row r="33" spans="1:37" x14ac:dyDescent="0.3">
      <c r="A33" s="30"/>
      <c r="D33" s="57"/>
      <c r="E33" s="57"/>
      <c r="F33" s="58"/>
      <c r="P33" s="61"/>
      <c r="Q33" s="61"/>
      <c r="R33" s="61"/>
      <c r="S33" s="59"/>
      <c r="V33" s="28"/>
      <c r="X33" s="60"/>
      <c r="Y33" s="28"/>
      <c r="AD33" s="60"/>
      <c r="AH33" s="28"/>
      <c r="AJ33" s="60"/>
      <c r="AK33" s="28"/>
    </row>
    <row r="34" spans="1:37" x14ac:dyDescent="0.3">
      <c r="A34" s="82" t="s">
        <v>49</v>
      </c>
      <c r="B34" s="82"/>
      <c r="D34" s="57"/>
      <c r="E34" s="57"/>
      <c r="F34" s="58"/>
      <c r="O34" s="28"/>
      <c r="P34" s="28"/>
      <c r="R34" s="60"/>
      <c r="S34" s="28"/>
      <c r="U34" s="59"/>
      <c r="V34" s="61"/>
      <c r="W34" s="61"/>
      <c r="X34" s="61"/>
      <c r="Y34" s="28"/>
      <c r="AD34" s="60"/>
      <c r="AG34" s="28"/>
      <c r="AH34" s="28"/>
      <c r="AJ34" s="60"/>
      <c r="AK34" s="28"/>
    </row>
    <row r="35" spans="1:37" x14ac:dyDescent="0.3">
      <c r="A35" s="56" t="s">
        <v>33</v>
      </c>
      <c r="B35" s="15">
        <v>1</v>
      </c>
      <c r="C35" s="15" t="s">
        <v>31</v>
      </c>
      <c r="D35" s="72">
        <v>117.51</v>
      </c>
      <c r="E35" s="57">
        <f>D35*10.764</f>
        <v>1264.8776399999999</v>
      </c>
      <c r="F35" s="58"/>
      <c r="N35" s="28"/>
      <c r="O35" s="28"/>
      <c r="P35" s="28"/>
      <c r="R35" s="60"/>
      <c r="S35" s="28"/>
      <c r="U35" s="28"/>
      <c r="V35" s="28"/>
      <c r="X35" s="60"/>
      <c r="Y35" s="28"/>
      <c r="AG35" s="28"/>
      <c r="AH35" s="28"/>
      <c r="AJ35" s="60"/>
      <c r="AK35" s="28"/>
    </row>
    <row r="36" spans="1:37" x14ac:dyDescent="0.3">
      <c r="B36" s="15">
        <v>2</v>
      </c>
      <c r="C36" s="15" t="s">
        <v>12</v>
      </c>
      <c r="D36" s="72">
        <v>84.57</v>
      </c>
      <c r="E36" s="57">
        <f t="shared" ref="E36:E38" si="5">D36*10.764</f>
        <v>910.31147999999985</v>
      </c>
      <c r="F36" s="58"/>
      <c r="H36" s="30"/>
      <c r="J36" s="30"/>
      <c r="K36" s="30"/>
      <c r="L36" s="30"/>
      <c r="O36" s="28"/>
      <c r="P36" s="28"/>
      <c r="R36" s="60"/>
      <c r="S36" s="28"/>
      <c r="U36" s="28"/>
      <c r="V36" s="28"/>
      <c r="X36" s="60"/>
      <c r="Y36" s="28"/>
    </row>
    <row r="37" spans="1:37" x14ac:dyDescent="0.3">
      <c r="B37" s="15">
        <v>3</v>
      </c>
      <c r="C37" s="15" t="s">
        <v>30</v>
      </c>
      <c r="D37" s="72">
        <v>76.91</v>
      </c>
      <c r="E37" s="57">
        <f t="shared" si="5"/>
        <v>827.85923999999989</v>
      </c>
      <c r="F37" s="58"/>
      <c r="O37" s="28"/>
      <c r="P37" s="28"/>
      <c r="R37" s="60"/>
      <c r="S37" s="28"/>
      <c r="U37" s="28"/>
      <c r="V37" s="28"/>
      <c r="X37" s="60"/>
      <c r="Y37" s="28"/>
    </row>
    <row r="38" spans="1:37" x14ac:dyDescent="0.3">
      <c r="A38" s="56"/>
      <c r="B38" s="15">
        <v>4</v>
      </c>
      <c r="C38" s="15" t="s">
        <v>12</v>
      </c>
      <c r="D38" s="72">
        <v>88.35</v>
      </c>
      <c r="E38" s="57">
        <f t="shared" si="5"/>
        <v>950.99939999999992</v>
      </c>
      <c r="F38" s="58"/>
    </row>
    <row r="39" spans="1:37" x14ac:dyDescent="0.3">
      <c r="A39" s="30"/>
      <c r="B39" s="28"/>
      <c r="C39" s="28"/>
      <c r="F39" s="58"/>
    </row>
    <row r="40" spans="1:37" x14ac:dyDescent="0.3">
      <c r="A40" s="30" t="s">
        <v>50</v>
      </c>
      <c r="B40" s="28"/>
      <c r="C40" s="28"/>
      <c r="F40" s="58"/>
    </row>
    <row r="41" spans="1:37" x14ac:dyDescent="0.3">
      <c r="A41" s="56" t="s">
        <v>33</v>
      </c>
      <c r="B41" s="15">
        <v>1</v>
      </c>
      <c r="C41" s="15" t="s">
        <v>31</v>
      </c>
      <c r="D41" s="72">
        <v>117.51</v>
      </c>
      <c r="E41" s="57">
        <f t="shared" ref="E41:E44" si="6">D41*10.764</f>
        <v>1264.8776399999999</v>
      </c>
      <c r="F41" s="58"/>
    </row>
    <row r="42" spans="1:37" x14ac:dyDescent="0.3">
      <c r="B42" s="15">
        <v>2</v>
      </c>
      <c r="C42" s="15" t="s">
        <v>12</v>
      </c>
      <c r="D42" s="72">
        <v>84.57</v>
      </c>
      <c r="E42" s="57">
        <f t="shared" si="6"/>
        <v>910.31147999999985</v>
      </c>
    </row>
    <row r="43" spans="1:37" x14ac:dyDescent="0.3">
      <c r="B43" s="15">
        <v>3</v>
      </c>
      <c r="C43" s="15" t="s">
        <v>30</v>
      </c>
      <c r="D43" s="72">
        <v>76.91</v>
      </c>
      <c r="E43" s="57">
        <f t="shared" si="6"/>
        <v>827.85923999999989</v>
      </c>
      <c r="H43" s="30"/>
      <c r="J43" s="30"/>
      <c r="K43" s="30"/>
      <c r="L43" s="30"/>
      <c r="M43" s="30"/>
      <c r="N43" s="59"/>
      <c r="O43" s="28"/>
      <c r="P43" s="28"/>
    </row>
    <row r="44" spans="1:37" x14ac:dyDescent="0.3">
      <c r="A44" s="56"/>
      <c r="B44" s="15">
        <v>4</v>
      </c>
      <c r="C44" s="15" t="s">
        <v>12</v>
      </c>
      <c r="D44" s="72">
        <v>88.35</v>
      </c>
      <c r="E44" s="57">
        <f t="shared" si="6"/>
        <v>950.99939999999992</v>
      </c>
      <c r="F44" s="58"/>
      <c r="H44" s="30"/>
      <c r="K44" s="57"/>
      <c r="L44" s="57"/>
      <c r="M44" s="58"/>
    </row>
    <row r="45" spans="1:37" x14ac:dyDescent="0.3">
      <c r="A45" s="30"/>
      <c r="D45" s="57"/>
      <c r="E45" s="57"/>
      <c r="F45" s="58"/>
      <c r="K45" s="57"/>
      <c r="L45" s="57"/>
      <c r="M45" s="58"/>
    </row>
    <row r="46" spans="1:37" x14ac:dyDescent="0.3">
      <c r="A46" s="30" t="s">
        <v>51</v>
      </c>
      <c r="D46" s="57"/>
      <c r="E46" s="57"/>
      <c r="F46" s="58"/>
      <c r="K46" s="57"/>
      <c r="L46" s="57"/>
      <c r="M46" s="58"/>
    </row>
    <row r="47" spans="1:37" x14ac:dyDescent="0.3">
      <c r="A47" s="73" t="s">
        <v>33</v>
      </c>
      <c r="B47" s="74">
        <v>1</v>
      </c>
      <c r="C47" s="74" t="s">
        <v>31</v>
      </c>
      <c r="D47" s="72">
        <v>116.78</v>
      </c>
      <c r="E47" s="57">
        <f t="shared" ref="E47:E50" si="7">D47*10.764</f>
        <v>1257.01992</v>
      </c>
      <c r="F47" s="58"/>
      <c r="K47" s="57"/>
      <c r="L47" s="57"/>
      <c r="M47" s="58"/>
    </row>
    <row r="48" spans="1:37" x14ac:dyDescent="0.3">
      <c r="A48" s="74"/>
      <c r="B48" s="74">
        <v>2</v>
      </c>
      <c r="C48" s="74" t="s">
        <v>12</v>
      </c>
      <c r="D48" s="72">
        <v>84.12</v>
      </c>
      <c r="E48" s="57">
        <f t="shared" si="7"/>
        <v>905.46767999999997</v>
      </c>
      <c r="F48" s="58"/>
    </row>
    <row r="49" spans="1:16" x14ac:dyDescent="0.3">
      <c r="A49" s="74"/>
      <c r="B49" s="74">
        <v>3</v>
      </c>
      <c r="C49" s="74" t="s">
        <v>30</v>
      </c>
      <c r="D49" s="72">
        <v>76.63</v>
      </c>
      <c r="E49" s="57">
        <f t="shared" si="7"/>
        <v>824.8453199999999</v>
      </c>
      <c r="H49" s="30"/>
      <c r="J49" s="30"/>
      <c r="K49" s="30"/>
      <c r="L49" s="30"/>
      <c r="N49" s="59"/>
      <c r="O49" s="28"/>
      <c r="P49" s="28"/>
    </row>
    <row r="50" spans="1:16" x14ac:dyDescent="0.3">
      <c r="A50" s="73"/>
      <c r="B50" s="74">
        <v>4</v>
      </c>
      <c r="C50" s="74" t="s">
        <v>12</v>
      </c>
      <c r="D50" s="72">
        <v>88</v>
      </c>
      <c r="E50" s="57">
        <f t="shared" si="7"/>
        <v>947.23199999999997</v>
      </c>
      <c r="H50" s="30"/>
      <c r="J50" s="30"/>
    </row>
    <row r="51" spans="1:16" x14ac:dyDescent="0.3">
      <c r="A51" s="30"/>
      <c r="D51" s="57"/>
      <c r="E51" s="57"/>
      <c r="F51" s="58"/>
      <c r="H51" s="30"/>
      <c r="K51" s="57"/>
      <c r="L51" s="57"/>
      <c r="M51" s="58"/>
    </row>
    <row r="52" spans="1:16" x14ac:dyDescent="0.3">
      <c r="A52" s="30" t="s">
        <v>52</v>
      </c>
      <c r="D52" s="57"/>
      <c r="E52" s="57"/>
      <c r="F52" s="58"/>
      <c r="K52" s="57"/>
      <c r="L52" s="57"/>
      <c r="M52" s="58"/>
    </row>
    <row r="53" spans="1:16" x14ac:dyDescent="0.3">
      <c r="A53" s="73" t="s">
        <v>33</v>
      </c>
      <c r="B53" s="74">
        <v>1</v>
      </c>
      <c r="C53" s="74" t="s">
        <v>31</v>
      </c>
      <c r="D53" s="72">
        <v>117.51</v>
      </c>
      <c r="E53" s="57">
        <f t="shared" ref="E53:E56" si="8">D53*10.764</f>
        <v>1264.8776399999999</v>
      </c>
      <c r="F53" s="58"/>
      <c r="K53" s="57"/>
      <c r="L53" s="57"/>
      <c r="M53" s="58"/>
    </row>
    <row r="54" spans="1:16" x14ac:dyDescent="0.3">
      <c r="A54" s="74"/>
      <c r="B54" s="74">
        <v>2</v>
      </c>
      <c r="C54" s="74" t="s">
        <v>12</v>
      </c>
      <c r="D54" s="72">
        <v>84.57</v>
      </c>
      <c r="E54" s="57">
        <f t="shared" si="8"/>
        <v>910.31147999999985</v>
      </c>
      <c r="F54" s="58"/>
      <c r="K54" s="57"/>
      <c r="L54" s="57"/>
      <c r="M54" s="58"/>
      <c r="N54" s="59"/>
      <c r="O54" s="28"/>
      <c r="P54" s="28"/>
    </row>
    <row r="55" spans="1:16" x14ac:dyDescent="0.3">
      <c r="A55" s="74"/>
      <c r="B55" s="74">
        <v>3</v>
      </c>
      <c r="C55" s="74" t="s">
        <v>30</v>
      </c>
      <c r="D55" s="72">
        <v>76.91</v>
      </c>
      <c r="E55" s="57">
        <f t="shared" si="8"/>
        <v>827.85923999999989</v>
      </c>
      <c r="F55" s="58"/>
    </row>
    <row r="56" spans="1:16" x14ac:dyDescent="0.3">
      <c r="A56" s="73"/>
      <c r="B56" s="74">
        <v>4</v>
      </c>
      <c r="C56" s="74" t="s">
        <v>12</v>
      </c>
      <c r="D56" s="72">
        <v>88.35</v>
      </c>
      <c r="E56" s="57">
        <f t="shared" si="8"/>
        <v>950.99939999999992</v>
      </c>
    </row>
    <row r="57" spans="1:16" x14ac:dyDescent="0.3">
      <c r="A57" s="30"/>
      <c r="H57" s="30"/>
      <c r="J57" s="30"/>
    </row>
    <row r="58" spans="1:16" x14ac:dyDescent="0.3">
      <c r="A58" s="30" t="s">
        <v>53</v>
      </c>
      <c r="D58" s="57"/>
      <c r="E58" s="57"/>
      <c r="F58" s="58"/>
      <c r="H58" s="30"/>
      <c r="K58" s="57"/>
      <c r="L58" s="57"/>
      <c r="M58" s="58"/>
    </row>
    <row r="59" spans="1:16" x14ac:dyDescent="0.3">
      <c r="A59" s="73" t="s">
        <v>33</v>
      </c>
      <c r="B59" s="74">
        <v>1</v>
      </c>
      <c r="C59" s="74" t="s">
        <v>31</v>
      </c>
      <c r="D59" s="72">
        <v>117.51</v>
      </c>
      <c r="E59" s="57">
        <f t="shared" ref="E59:E62" si="9">D59*10.764</f>
        <v>1264.8776399999999</v>
      </c>
      <c r="F59" s="58"/>
      <c r="K59" s="57"/>
      <c r="L59" s="57"/>
      <c r="M59" s="58"/>
    </row>
    <row r="60" spans="1:16" x14ac:dyDescent="0.3">
      <c r="A60" s="74"/>
      <c r="B60" s="74">
        <v>2</v>
      </c>
      <c r="C60" s="74" t="s">
        <v>12</v>
      </c>
      <c r="D60" s="72">
        <v>84.57</v>
      </c>
      <c r="E60" s="57">
        <f t="shared" si="9"/>
        <v>910.31147999999985</v>
      </c>
      <c r="F60" s="58"/>
      <c r="K60" s="57"/>
      <c r="L60" s="57"/>
      <c r="M60" s="58"/>
    </row>
    <row r="61" spans="1:16" x14ac:dyDescent="0.3">
      <c r="A61" s="74"/>
      <c r="B61" s="74">
        <v>3</v>
      </c>
      <c r="C61" s="74" t="s">
        <v>30</v>
      </c>
      <c r="D61" s="72">
        <v>76.91</v>
      </c>
      <c r="E61" s="57">
        <f t="shared" si="9"/>
        <v>827.85923999999989</v>
      </c>
      <c r="F61" s="58"/>
      <c r="K61" s="57"/>
      <c r="L61" s="57"/>
      <c r="M61" s="58"/>
    </row>
    <row r="62" spans="1:16" x14ac:dyDescent="0.3">
      <c r="A62" s="73"/>
      <c r="B62" s="74">
        <v>4</v>
      </c>
      <c r="C62" s="74" t="s">
        <v>12</v>
      </c>
      <c r="D62" s="72">
        <v>88.35</v>
      </c>
      <c r="E62" s="57">
        <f t="shared" si="9"/>
        <v>950.99939999999992</v>
      </c>
      <c r="F62" s="58"/>
    </row>
    <row r="64" spans="1:16" x14ac:dyDescent="0.3">
      <c r="A64" s="30" t="s">
        <v>54</v>
      </c>
      <c r="H64" s="30"/>
      <c r="J64" s="30"/>
    </row>
    <row r="65" spans="1:13" x14ac:dyDescent="0.3">
      <c r="A65" s="73" t="s">
        <v>33</v>
      </c>
      <c r="B65" s="74">
        <v>1</v>
      </c>
      <c r="C65" s="74" t="s">
        <v>31</v>
      </c>
      <c r="D65" s="72">
        <v>117.51</v>
      </c>
      <c r="E65" s="57">
        <f t="shared" ref="E65:E68" si="10">D65*10.764</f>
        <v>1264.8776399999999</v>
      </c>
      <c r="F65" s="58"/>
      <c r="H65" s="30"/>
      <c r="K65" s="57"/>
      <c r="L65" s="57"/>
      <c r="M65" s="58"/>
    </row>
    <row r="66" spans="1:13" x14ac:dyDescent="0.3">
      <c r="A66" s="74"/>
      <c r="B66" s="74">
        <v>2</v>
      </c>
      <c r="C66" s="74" t="s">
        <v>12</v>
      </c>
      <c r="D66" s="72">
        <v>84.57</v>
      </c>
      <c r="E66" s="57">
        <f t="shared" si="10"/>
        <v>910.31147999999985</v>
      </c>
      <c r="F66" s="58"/>
      <c r="K66" s="57"/>
      <c r="L66" s="57"/>
      <c r="M66" s="58"/>
    </row>
    <row r="67" spans="1:13" x14ac:dyDescent="0.3">
      <c r="A67" s="74"/>
      <c r="B67" s="74">
        <v>3</v>
      </c>
      <c r="C67" s="74" t="s">
        <v>30</v>
      </c>
      <c r="D67" s="72">
        <v>76.91</v>
      </c>
      <c r="E67" s="57">
        <f t="shared" si="10"/>
        <v>827.85923999999989</v>
      </c>
      <c r="F67" s="58"/>
      <c r="K67" s="57"/>
      <c r="L67" s="57"/>
      <c r="M67" s="58"/>
    </row>
    <row r="68" spans="1:13" x14ac:dyDescent="0.3">
      <c r="A68" s="73"/>
      <c r="B68" s="74">
        <v>4</v>
      </c>
      <c r="C68" s="74" t="s">
        <v>12</v>
      </c>
      <c r="D68" s="72">
        <v>88.35</v>
      </c>
      <c r="E68" s="57">
        <f t="shared" si="10"/>
        <v>950.99939999999992</v>
      </c>
      <c r="F68" s="58"/>
      <c r="K68" s="57"/>
      <c r="L68" s="57"/>
      <c r="M68" s="58"/>
    </row>
    <row r="69" spans="1:13" x14ac:dyDescent="0.3">
      <c r="D69" s="57"/>
      <c r="E69" s="57"/>
      <c r="F69" s="58"/>
    </row>
    <row r="70" spans="1:13" x14ac:dyDescent="0.3">
      <c r="A70" s="30" t="s">
        <v>55</v>
      </c>
    </row>
    <row r="71" spans="1:13" x14ac:dyDescent="0.3">
      <c r="A71" s="73" t="s">
        <v>33</v>
      </c>
      <c r="B71" s="74">
        <v>1</v>
      </c>
      <c r="C71" s="74" t="s">
        <v>31</v>
      </c>
      <c r="D71" s="72">
        <v>117.51</v>
      </c>
      <c r="E71" s="57">
        <f t="shared" ref="E71:E74" si="11">D71*10.764</f>
        <v>1264.8776399999999</v>
      </c>
      <c r="H71" s="30"/>
      <c r="J71" s="30"/>
    </row>
    <row r="72" spans="1:13" x14ac:dyDescent="0.3">
      <c r="A72" s="74"/>
      <c r="B72" s="74">
        <v>2</v>
      </c>
      <c r="C72" s="74" t="s">
        <v>12</v>
      </c>
      <c r="D72" s="72">
        <v>84.57</v>
      </c>
      <c r="E72" s="57">
        <f t="shared" si="11"/>
        <v>910.31147999999985</v>
      </c>
      <c r="F72" s="58"/>
      <c r="H72" s="30"/>
      <c r="K72" s="57"/>
      <c r="L72" s="57"/>
      <c r="M72" s="58"/>
    </row>
    <row r="73" spans="1:13" x14ac:dyDescent="0.3">
      <c r="A73" s="74"/>
      <c r="B73" s="74">
        <v>3</v>
      </c>
      <c r="C73" s="74" t="s">
        <v>30</v>
      </c>
      <c r="D73" s="72">
        <v>76.91</v>
      </c>
      <c r="E73" s="57">
        <f t="shared" si="11"/>
        <v>827.85923999999989</v>
      </c>
      <c r="F73" s="58"/>
      <c r="K73" s="57"/>
      <c r="L73" s="57"/>
      <c r="M73" s="58"/>
    </row>
    <row r="74" spans="1:13" x14ac:dyDescent="0.3">
      <c r="A74" s="73"/>
      <c r="B74" s="74">
        <v>4</v>
      </c>
      <c r="C74" s="74" t="s">
        <v>12</v>
      </c>
      <c r="D74" s="72">
        <v>88.35</v>
      </c>
      <c r="E74" s="57">
        <f t="shared" si="11"/>
        <v>950.99939999999992</v>
      </c>
      <c r="F74" s="58"/>
      <c r="K74" s="57"/>
      <c r="L74" s="57"/>
      <c r="M74" s="58"/>
    </row>
    <row r="75" spans="1:13" x14ac:dyDescent="0.3">
      <c r="D75" s="57"/>
      <c r="E75" s="57"/>
      <c r="F75" s="58"/>
      <c r="K75" s="57"/>
      <c r="L75" s="57"/>
      <c r="M75" s="58"/>
    </row>
    <row r="76" spans="1:13" x14ac:dyDescent="0.3">
      <c r="D76" s="57"/>
      <c r="E76" s="57"/>
      <c r="F76" s="58"/>
    </row>
    <row r="77" spans="1:13" x14ac:dyDescent="0.3">
      <c r="A77" s="71" t="s">
        <v>68</v>
      </c>
    </row>
    <row r="78" spans="1:13" x14ac:dyDescent="0.3">
      <c r="A78" s="30" t="s">
        <v>69</v>
      </c>
      <c r="H78" s="30"/>
      <c r="J78" s="30"/>
    </row>
    <row r="79" spans="1:13" x14ac:dyDescent="0.3">
      <c r="A79" s="30" t="s">
        <v>72</v>
      </c>
      <c r="B79" s="15">
        <v>1</v>
      </c>
      <c r="C79" s="15" t="s">
        <v>14</v>
      </c>
      <c r="D79" s="72">
        <v>62.8</v>
      </c>
      <c r="E79" s="57">
        <f t="shared" ref="E79:E82" si="12">D79*10.764</f>
        <v>675.97919999999988</v>
      </c>
      <c r="F79" s="58"/>
      <c r="H79" s="30"/>
      <c r="K79" s="57"/>
      <c r="L79" s="57"/>
      <c r="M79" s="58"/>
    </row>
    <row r="80" spans="1:13" x14ac:dyDescent="0.3">
      <c r="A80" s="30"/>
      <c r="B80" s="15">
        <v>2</v>
      </c>
      <c r="C80" s="15" t="s">
        <v>14</v>
      </c>
      <c r="D80" s="72">
        <v>62.96</v>
      </c>
      <c r="E80" s="57">
        <f t="shared" si="12"/>
        <v>677.70143999999993</v>
      </c>
      <c r="F80" s="58"/>
      <c r="K80" s="57"/>
      <c r="L80" s="57"/>
      <c r="M80" s="58"/>
    </row>
    <row r="81" spans="1:13" x14ac:dyDescent="0.3">
      <c r="B81" s="15">
        <v>3</v>
      </c>
      <c r="C81" s="15" t="s">
        <v>70</v>
      </c>
      <c r="D81" s="72">
        <v>0</v>
      </c>
      <c r="E81" s="57">
        <f t="shared" si="12"/>
        <v>0</v>
      </c>
      <c r="F81" s="58"/>
      <c r="K81" s="57"/>
      <c r="L81" s="57"/>
      <c r="M81" s="58"/>
    </row>
    <row r="82" spans="1:13" x14ac:dyDescent="0.3">
      <c r="B82" s="15">
        <v>4</v>
      </c>
      <c r="C82" s="15" t="s">
        <v>71</v>
      </c>
      <c r="D82" s="72">
        <v>0</v>
      </c>
      <c r="E82" s="57">
        <f t="shared" si="12"/>
        <v>0</v>
      </c>
      <c r="F82" s="58"/>
      <c r="K82" s="57"/>
      <c r="L82" s="57"/>
      <c r="M82" s="58"/>
    </row>
    <row r="83" spans="1:13" x14ac:dyDescent="0.3">
      <c r="D83" s="57"/>
      <c r="E83" s="57"/>
      <c r="F83" s="58"/>
    </row>
    <row r="84" spans="1:13" x14ac:dyDescent="0.3">
      <c r="A84" s="114" t="s">
        <v>32</v>
      </c>
      <c r="B84" s="15">
        <v>1</v>
      </c>
      <c r="C84" s="15" t="s">
        <v>14</v>
      </c>
      <c r="D84" s="72">
        <v>62.8</v>
      </c>
      <c r="E84" s="57">
        <f t="shared" ref="E84:E87" si="13">D84*10.764</f>
        <v>675.97919999999988</v>
      </c>
    </row>
    <row r="85" spans="1:13" x14ac:dyDescent="0.3">
      <c r="A85" s="73" t="s">
        <v>33</v>
      </c>
      <c r="B85" s="15">
        <v>2</v>
      </c>
      <c r="C85" s="15" t="s">
        <v>14</v>
      </c>
      <c r="D85" s="72">
        <v>62.96</v>
      </c>
      <c r="E85" s="57">
        <f t="shared" si="13"/>
        <v>677.70143999999993</v>
      </c>
    </row>
    <row r="86" spans="1:13" x14ac:dyDescent="0.3">
      <c r="A86" s="30"/>
      <c r="B86" s="15">
        <v>3</v>
      </c>
      <c r="C86" s="15" t="s">
        <v>12</v>
      </c>
      <c r="D86" s="15">
        <v>71.930000000000007</v>
      </c>
      <c r="E86" s="57">
        <f t="shared" si="13"/>
        <v>774.25452000000007</v>
      </c>
    </row>
    <row r="87" spans="1:13" x14ac:dyDescent="0.3">
      <c r="B87" s="15">
        <v>4</v>
      </c>
      <c r="C87" s="15" t="s">
        <v>12</v>
      </c>
      <c r="D87" s="15">
        <v>72.209999999999994</v>
      </c>
      <c r="E87" s="57">
        <f t="shared" si="13"/>
        <v>777.26843999999994</v>
      </c>
    </row>
    <row r="89" spans="1:13" x14ac:dyDescent="0.3">
      <c r="A89" s="30" t="s">
        <v>34</v>
      </c>
    </row>
    <row r="90" spans="1:13" x14ac:dyDescent="0.3">
      <c r="A90" s="56" t="s">
        <v>33</v>
      </c>
      <c r="B90" s="15">
        <v>1</v>
      </c>
      <c r="C90" s="15" t="s">
        <v>14</v>
      </c>
      <c r="D90" s="72">
        <v>62.8</v>
      </c>
      <c r="E90" s="57">
        <f t="shared" ref="E90:E93" si="14">D90*10.764</f>
        <v>675.97919999999988</v>
      </c>
    </row>
    <row r="91" spans="1:13" x14ac:dyDescent="0.3">
      <c r="B91" s="15">
        <v>2</v>
      </c>
      <c r="C91" s="15" t="s">
        <v>14</v>
      </c>
      <c r="D91" s="72">
        <v>62.96</v>
      </c>
      <c r="E91" s="57">
        <f t="shared" si="14"/>
        <v>677.70143999999993</v>
      </c>
    </row>
    <row r="92" spans="1:13" x14ac:dyDescent="0.3">
      <c r="A92" s="30"/>
      <c r="B92" s="15">
        <v>3</v>
      </c>
      <c r="C92" s="15" t="s">
        <v>12</v>
      </c>
      <c r="D92" s="15">
        <v>72.05</v>
      </c>
      <c r="E92" s="57">
        <f t="shared" si="14"/>
        <v>775.54619999999989</v>
      </c>
    </row>
    <row r="93" spans="1:13" x14ac:dyDescent="0.3">
      <c r="B93" s="15">
        <v>4</v>
      </c>
      <c r="C93" s="15" t="s">
        <v>12</v>
      </c>
      <c r="D93" s="15">
        <v>72.28</v>
      </c>
      <c r="E93" s="57">
        <f t="shared" si="14"/>
        <v>778.02191999999991</v>
      </c>
    </row>
    <row r="95" spans="1:13" x14ac:dyDescent="0.3">
      <c r="A95" s="30" t="s">
        <v>73</v>
      </c>
    </row>
    <row r="96" spans="1:13" x14ac:dyDescent="0.3">
      <c r="A96" s="30" t="s">
        <v>72</v>
      </c>
      <c r="B96" s="15">
        <v>1</v>
      </c>
      <c r="C96" s="15" t="s">
        <v>14</v>
      </c>
      <c r="D96" s="72">
        <v>62.8</v>
      </c>
      <c r="E96" s="57">
        <f t="shared" ref="E96:E99" si="15">D96*10.764</f>
        <v>675.97919999999988</v>
      </c>
    </row>
    <row r="97" spans="1:6" x14ac:dyDescent="0.3">
      <c r="A97" s="30"/>
      <c r="B97" s="15">
        <v>2</v>
      </c>
      <c r="C97" s="15" t="s">
        <v>14</v>
      </c>
      <c r="D97" s="72">
        <v>62.96</v>
      </c>
      <c r="E97" s="57">
        <f t="shared" si="15"/>
        <v>677.70143999999993</v>
      </c>
    </row>
    <row r="98" spans="1:6" x14ac:dyDescent="0.3">
      <c r="B98" s="15">
        <v>3</v>
      </c>
      <c r="C98" s="15" t="s">
        <v>70</v>
      </c>
      <c r="D98" s="15">
        <v>0</v>
      </c>
      <c r="E98" s="57">
        <f t="shared" si="15"/>
        <v>0</v>
      </c>
    </row>
    <row r="99" spans="1:6" x14ac:dyDescent="0.3">
      <c r="B99" s="15">
        <v>4</v>
      </c>
      <c r="C99" s="15" t="s">
        <v>71</v>
      </c>
      <c r="D99" s="15">
        <v>0</v>
      </c>
      <c r="E99" s="57">
        <f t="shared" si="15"/>
        <v>0</v>
      </c>
    </row>
    <row r="101" spans="1:6" x14ac:dyDescent="0.3">
      <c r="A101" s="83" t="s">
        <v>48</v>
      </c>
      <c r="B101" s="83"/>
      <c r="C101" s="83"/>
    </row>
    <row r="102" spans="1:6" x14ac:dyDescent="0.3">
      <c r="A102" s="56" t="s">
        <v>33</v>
      </c>
      <c r="B102" s="15">
        <v>1</v>
      </c>
      <c r="C102" s="15" t="s">
        <v>14</v>
      </c>
      <c r="D102" s="72">
        <v>62.8</v>
      </c>
      <c r="E102" s="57">
        <f t="shared" ref="E102:E105" si="16">D102*10.764</f>
        <v>675.97919999999988</v>
      </c>
    </row>
    <row r="103" spans="1:6" x14ac:dyDescent="0.3">
      <c r="B103" s="15">
        <v>2</v>
      </c>
      <c r="C103" s="15" t="s">
        <v>14</v>
      </c>
      <c r="D103" s="72">
        <v>69.91</v>
      </c>
      <c r="E103" s="57">
        <f t="shared" si="16"/>
        <v>752.51123999999993</v>
      </c>
    </row>
    <row r="104" spans="1:6" x14ac:dyDescent="0.3">
      <c r="A104" s="30"/>
      <c r="B104" s="15">
        <v>3</v>
      </c>
      <c r="C104" s="15" t="s">
        <v>12</v>
      </c>
      <c r="D104" s="15">
        <v>72.09</v>
      </c>
      <c r="E104" s="57">
        <f t="shared" si="16"/>
        <v>775.97676000000001</v>
      </c>
    </row>
    <row r="105" spans="1:6" x14ac:dyDescent="0.3">
      <c r="B105" s="15">
        <v>4</v>
      </c>
      <c r="C105" s="15" t="s">
        <v>12</v>
      </c>
      <c r="D105" s="15">
        <v>72.12</v>
      </c>
      <c r="E105" s="57">
        <f t="shared" si="16"/>
        <v>776.29967999999997</v>
      </c>
    </row>
    <row r="107" spans="1:6" x14ac:dyDescent="0.3">
      <c r="A107" s="30" t="s">
        <v>74</v>
      </c>
      <c r="F107" s="72"/>
    </row>
    <row r="108" spans="1:6" x14ac:dyDescent="0.3">
      <c r="A108" s="56" t="s">
        <v>33</v>
      </c>
      <c r="B108" s="15">
        <v>1</v>
      </c>
      <c r="C108" s="15" t="s">
        <v>14</v>
      </c>
      <c r="D108" s="15">
        <v>62.8</v>
      </c>
      <c r="E108" s="57">
        <f t="shared" ref="E108:E111" si="17">D108*10.764</f>
        <v>675.97919999999988</v>
      </c>
      <c r="F108" s="72"/>
    </row>
    <row r="109" spans="1:6" x14ac:dyDescent="0.3">
      <c r="B109" s="15">
        <v>2</v>
      </c>
      <c r="C109" s="15" t="s">
        <v>14</v>
      </c>
      <c r="D109" s="15">
        <v>69.91</v>
      </c>
      <c r="E109" s="57">
        <f t="shared" si="17"/>
        <v>752.51123999999993</v>
      </c>
    </row>
    <row r="110" spans="1:6" x14ac:dyDescent="0.3">
      <c r="A110" s="30"/>
      <c r="B110" s="15">
        <v>3</v>
      </c>
      <c r="C110" s="15" t="s">
        <v>70</v>
      </c>
      <c r="D110" s="15">
        <v>0</v>
      </c>
      <c r="E110" s="57">
        <f t="shared" si="17"/>
        <v>0</v>
      </c>
    </row>
    <row r="111" spans="1:6" x14ac:dyDescent="0.3">
      <c r="B111" s="15">
        <v>4</v>
      </c>
      <c r="C111" s="15" t="s">
        <v>70</v>
      </c>
      <c r="D111" s="15">
        <v>0</v>
      </c>
      <c r="E111" s="57">
        <f t="shared" si="17"/>
        <v>0</v>
      </c>
    </row>
    <row r="113" spans="1:5" x14ac:dyDescent="0.3">
      <c r="A113" s="30" t="s">
        <v>50</v>
      </c>
    </row>
    <row r="114" spans="1:5" x14ac:dyDescent="0.3">
      <c r="A114" s="73" t="s">
        <v>33</v>
      </c>
      <c r="B114" s="74">
        <v>1</v>
      </c>
      <c r="C114" s="74" t="s">
        <v>14</v>
      </c>
      <c r="D114" s="72">
        <v>62.8</v>
      </c>
      <c r="E114" s="57">
        <f t="shared" ref="E114:E117" si="18">D114*10.764</f>
        <v>675.97919999999988</v>
      </c>
    </row>
    <row r="115" spans="1:5" x14ac:dyDescent="0.3">
      <c r="A115" s="74"/>
      <c r="B115" s="74">
        <v>2</v>
      </c>
      <c r="C115" s="74" t="s">
        <v>14</v>
      </c>
      <c r="D115" s="72">
        <v>69.91</v>
      </c>
      <c r="E115" s="57">
        <f t="shared" si="18"/>
        <v>752.51123999999993</v>
      </c>
    </row>
    <row r="116" spans="1:5" x14ac:dyDescent="0.3">
      <c r="A116" s="115"/>
      <c r="B116" s="74">
        <v>3</v>
      </c>
      <c r="C116" s="74" t="s">
        <v>12</v>
      </c>
      <c r="D116" s="15">
        <v>72.69</v>
      </c>
      <c r="E116" s="57">
        <f t="shared" si="18"/>
        <v>782.43515999999988</v>
      </c>
    </row>
    <row r="117" spans="1:5" x14ac:dyDescent="0.3">
      <c r="A117" s="74"/>
      <c r="B117" s="74">
        <v>4</v>
      </c>
      <c r="C117" s="74" t="s">
        <v>12</v>
      </c>
      <c r="D117" s="15">
        <v>72.72</v>
      </c>
      <c r="E117" s="57">
        <f t="shared" si="18"/>
        <v>782.75807999999995</v>
      </c>
    </row>
    <row r="118" spans="1:5" x14ac:dyDescent="0.3">
      <c r="A118" s="30"/>
    </row>
    <row r="119" spans="1:5" x14ac:dyDescent="0.3">
      <c r="A119" s="30" t="s">
        <v>51</v>
      </c>
    </row>
    <row r="120" spans="1:5" x14ac:dyDescent="0.3">
      <c r="A120" s="73" t="s">
        <v>33</v>
      </c>
      <c r="B120" s="74">
        <v>1</v>
      </c>
      <c r="C120" s="74" t="s">
        <v>14</v>
      </c>
      <c r="D120" s="72">
        <v>62.8</v>
      </c>
      <c r="E120" s="57">
        <f t="shared" ref="E120:E123" si="19">D120*10.764</f>
        <v>675.97919999999988</v>
      </c>
    </row>
    <row r="121" spans="1:5" x14ac:dyDescent="0.3">
      <c r="A121" s="74"/>
      <c r="B121" s="74">
        <v>2</v>
      </c>
      <c r="C121" s="74" t="s">
        <v>14</v>
      </c>
      <c r="D121" s="72">
        <v>69.91</v>
      </c>
      <c r="E121" s="57">
        <f t="shared" si="19"/>
        <v>752.51123999999993</v>
      </c>
    </row>
    <row r="122" spans="1:5" x14ac:dyDescent="0.3">
      <c r="A122" s="115"/>
      <c r="B122" s="74">
        <v>3</v>
      </c>
      <c r="C122" s="74" t="s">
        <v>12</v>
      </c>
      <c r="D122" s="15">
        <v>76.27</v>
      </c>
      <c r="E122" s="57">
        <f t="shared" si="19"/>
        <v>820.97027999999989</v>
      </c>
    </row>
    <row r="123" spans="1:5" x14ac:dyDescent="0.3">
      <c r="A123" s="74"/>
      <c r="B123" s="74">
        <v>4</v>
      </c>
      <c r="C123" s="74" t="s">
        <v>12</v>
      </c>
      <c r="D123" s="15">
        <v>72.12</v>
      </c>
      <c r="E123" s="57">
        <f t="shared" si="19"/>
        <v>776.29967999999997</v>
      </c>
    </row>
    <row r="125" spans="1:5" x14ac:dyDescent="0.3">
      <c r="A125" s="30" t="s">
        <v>75</v>
      </c>
    </row>
    <row r="126" spans="1:5" x14ac:dyDescent="0.3">
      <c r="A126" s="73" t="s">
        <v>33</v>
      </c>
      <c r="B126" s="74">
        <v>1</v>
      </c>
      <c r="C126" s="74" t="s">
        <v>14</v>
      </c>
      <c r="D126" s="72">
        <v>62.8</v>
      </c>
      <c r="E126" s="57">
        <f t="shared" ref="E126:E129" si="20">D126*10.764</f>
        <v>675.97919999999988</v>
      </c>
    </row>
    <row r="127" spans="1:5" x14ac:dyDescent="0.3">
      <c r="A127" s="74"/>
      <c r="B127" s="74">
        <v>2</v>
      </c>
      <c r="C127" s="74" t="s">
        <v>14</v>
      </c>
      <c r="D127" s="72">
        <v>69.91</v>
      </c>
      <c r="E127" s="57">
        <f t="shared" si="20"/>
        <v>752.51123999999993</v>
      </c>
    </row>
    <row r="128" spans="1:5" x14ac:dyDescent="0.3">
      <c r="A128" s="115"/>
      <c r="B128" s="74">
        <v>3</v>
      </c>
      <c r="C128" s="74" t="s">
        <v>12</v>
      </c>
      <c r="D128" s="15">
        <v>76.27</v>
      </c>
      <c r="E128" s="57">
        <f t="shared" si="20"/>
        <v>820.97027999999989</v>
      </c>
    </row>
    <row r="129" spans="1:5" x14ac:dyDescent="0.3">
      <c r="A129" s="74"/>
      <c r="B129" s="74">
        <v>4</v>
      </c>
      <c r="C129" s="74" t="s">
        <v>12</v>
      </c>
      <c r="D129" s="15">
        <v>76.31</v>
      </c>
      <c r="E129" s="57">
        <f t="shared" si="20"/>
        <v>821.40084000000002</v>
      </c>
    </row>
    <row r="131" spans="1:5" x14ac:dyDescent="0.3">
      <c r="A131" s="30" t="s">
        <v>76</v>
      </c>
    </row>
    <row r="132" spans="1:5" x14ac:dyDescent="0.3">
      <c r="A132" s="73" t="s">
        <v>33</v>
      </c>
      <c r="B132" s="74">
        <v>1</v>
      </c>
      <c r="C132" s="74" t="s">
        <v>14</v>
      </c>
      <c r="D132" s="72">
        <v>62.8</v>
      </c>
      <c r="E132" s="57">
        <f t="shared" ref="E132:E135" si="21">D132*10.764</f>
        <v>675.97919999999988</v>
      </c>
    </row>
    <row r="133" spans="1:5" x14ac:dyDescent="0.3">
      <c r="A133" s="74"/>
      <c r="B133" s="74">
        <v>2</v>
      </c>
      <c r="C133" s="74" t="s">
        <v>14</v>
      </c>
      <c r="D133" s="72">
        <v>69.91</v>
      </c>
      <c r="E133" s="57">
        <f t="shared" si="21"/>
        <v>752.51123999999993</v>
      </c>
    </row>
    <row r="134" spans="1:5" x14ac:dyDescent="0.3">
      <c r="A134" s="115"/>
      <c r="B134" s="74">
        <v>3</v>
      </c>
      <c r="C134" s="74" t="s">
        <v>12</v>
      </c>
      <c r="D134" s="15">
        <v>77</v>
      </c>
      <c r="E134" s="57">
        <f t="shared" si="21"/>
        <v>828.82799999999997</v>
      </c>
    </row>
    <row r="135" spans="1:5" x14ac:dyDescent="0.3">
      <c r="A135" s="74"/>
      <c r="B135" s="74">
        <v>4</v>
      </c>
      <c r="C135" s="74" t="s">
        <v>12</v>
      </c>
      <c r="D135" s="15">
        <v>77</v>
      </c>
      <c r="E135" s="57">
        <f t="shared" si="21"/>
        <v>828.82799999999997</v>
      </c>
    </row>
    <row r="137" spans="1:5" x14ac:dyDescent="0.3">
      <c r="A137" s="30" t="s">
        <v>77</v>
      </c>
    </row>
    <row r="138" spans="1:5" x14ac:dyDescent="0.3">
      <c r="A138" s="56" t="s">
        <v>33</v>
      </c>
      <c r="B138" s="15">
        <v>1</v>
      </c>
      <c r="C138" s="15" t="s">
        <v>14</v>
      </c>
      <c r="D138" s="116">
        <v>71.75</v>
      </c>
      <c r="E138" s="57">
        <f t="shared" ref="E138:E141" si="22">D138*10.764</f>
        <v>772.31700000000001</v>
      </c>
    </row>
    <row r="139" spans="1:5" x14ac:dyDescent="0.3">
      <c r="B139" s="15">
        <v>2</v>
      </c>
      <c r="C139" s="15" t="s">
        <v>14</v>
      </c>
      <c r="D139" s="116">
        <v>72.2</v>
      </c>
      <c r="E139" s="57">
        <f t="shared" si="22"/>
        <v>777.16079999999999</v>
      </c>
    </row>
    <row r="140" spans="1:5" x14ac:dyDescent="0.3">
      <c r="A140" s="30"/>
      <c r="B140" s="15">
        <v>3</v>
      </c>
      <c r="C140" s="15" t="s">
        <v>70</v>
      </c>
      <c r="D140" s="15">
        <v>0</v>
      </c>
      <c r="E140" s="57">
        <f t="shared" si="22"/>
        <v>0</v>
      </c>
    </row>
    <row r="141" spans="1:5" x14ac:dyDescent="0.3">
      <c r="B141" s="15">
        <v>4</v>
      </c>
      <c r="C141" s="15" t="s">
        <v>70</v>
      </c>
      <c r="D141" s="15">
        <v>0</v>
      </c>
      <c r="E141" s="57">
        <f t="shared" si="22"/>
        <v>0</v>
      </c>
    </row>
    <row r="143" spans="1:5" x14ac:dyDescent="0.3">
      <c r="A143" s="30" t="s">
        <v>55</v>
      </c>
    </row>
    <row r="144" spans="1:5" x14ac:dyDescent="0.3">
      <c r="A144" s="73" t="s">
        <v>33</v>
      </c>
      <c r="B144" s="74">
        <v>1</v>
      </c>
      <c r="C144" s="74" t="s">
        <v>14</v>
      </c>
      <c r="D144" s="15">
        <v>71.75</v>
      </c>
      <c r="E144" s="57">
        <f t="shared" ref="E144:E147" si="23">D144*10.764</f>
        <v>772.31700000000001</v>
      </c>
    </row>
    <row r="145" spans="1:5" x14ac:dyDescent="0.3">
      <c r="A145" s="74"/>
      <c r="B145" s="74">
        <v>2</v>
      </c>
      <c r="C145" s="74" t="s">
        <v>14</v>
      </c>
      <c r="D145" s="15">
        <v>72.2</v>
      </c>
      <c r="E145" s="57">
        <f t="shared" si="23"/>
        <v>777.16079999999999</v>
      </c>
    </row>
    <row r="146" spans="1:5" x14ac:dyDescent="0.3">
      <c r="A146" s="115"/>
      <c r="B146" s="74">
        <v>3</v>
      </c>
      <c r="C146" s="74" t="s">
        <v>12</v>
      </c>
      <c r="D146" s="15">
        <v>82.4</v>
      </c>
      <c r="E146" s="57">
        <f t="shared" si="23"/>
        <v>886.95360000000005</v>
      </c>
    </row>
    <row r="147" spans="1:5" x14ac:dyDescent="0.3">
      <c r="A147" s="74"/>
      <c r="B147" s="74">
        <v>4</v>
      </c>
      <c r="C147" s="74" t="s">
        <v>12</v>
      </c>
      <c r="D147" s="15">
        <v>82.2</v>
      </c>
      <c r="E147" s="57">
        <f t="shared" si="23"/>
        <v>884.80079999999998</v>
      </c>
    </row>
  </sheetData>
  <mergeCells count="3">
    <mergeCell ref="A28:C28"/>
    <mergeCell ref="A34:B34"/>
    <mergeCell ref="A101:C10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A-Wing</vt:lpstr>
      <vt:lpstr>A-Wing (sale)</vt:lpstr>
      <vt:lpstr>A-Wing (Rehab)</vt:lpstr>
      <vt:lpstr>B-Wing </vt:lpstr>
      <vt:lpstr>B-Wing  (Sale)</vt:lpstr>
      <vt:lpstr>B-Wing 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2024-12-12T10:46:17Z</dcterms:modified>
</cp:coreProperties>
</file>