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Retail Business center Thane\Ayeshabee Babumiya Shaikh\"/>
    </mc:Choice>
  </mc:AlternateContent>
  <xr:revisionPtr revIDLastSave="0" documentId="13_ncr:1_{6E229FC9-3B9D-4C08-A7E1-98249FE189F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7" i="4" l="1"/>
  <c r="Q30" i="4"/>
  <c r="Q36" i="4"/>
  <c r="Q35" i="4"/>
  <c r="Q34" i="4"/>
  <c r="Q33" i="4"/>
  <c r="Q32" i="4"/>
  <c r="Q29" i="4"/>
  <c r="Q28" i="4"/>
  <c r="Q27" i="4"/>
  <c r="Q26" i="4"/>
  <c r="Q25" i="4"/>
  <c r="Q24" i="4"/>
  <c r="Q23" i="4"/>
  <c r="Q22" i="4"/>
  <c r="Q21" i="4"/>
  <c r="Q8" i="4"/>
  <c r="Q7" i="4"/>
  <c r="H21" i="4"/>
  <c r="J19" i="4"/>
  <c r="I19" i="4"/>
  <c r="I18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<sst xmlns="http://schemas.openxmlformats.org/spreadsheetml/2006/main" count="26" uniqueCount="23">
  <si>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</si>
  <si>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</si>
  <si>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</si>
  <si>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</si>
  <si>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</si>
  <si>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</si>
  <si>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</si>
  <si>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</si>
  <si>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</si>
  <si>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</si>
  <si>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</si>
  <si>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</si>
  <si>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</si>
  <si>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102, 1st Floor, Wing - A, Malvani High Life Co.-Op. Hsg. Soc. Ltd., Mhada Malvani, Village - Malvani, District - Mumbai, Malad West, </t>
  </si>
  <si>
    <t>ca</t>
  </si>
  <si>
    <t>bua</t>
  </si>
  <si>
    <t>rate on ca</t>
  </si>
  <si>
    <t>fmv</t>
  </si>
  <si>
    <t>01.07.24</t>
  </si>
  <si>
    <t>27.02.24</t>
  </si>
  <si>
    <t>mca</t>
  </si>
  <si>
    <t>ls - 80 to 82 lakhs</t>
  </si>
  <si>
    <t>oc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</si>
</sst>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A0F31-53C5-493E-9130-E8736568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9918E-D1FA-4D2E-81CB-F4DD4BC9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410823</xdr:colOff>
      <xdr:row>47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283B18-DCBC-4061-BC55-2E7FAA7A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45223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DD-D118-4C20-8C6A-C46C85FD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6D659-89A3-4403-A460-474B6C7B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20256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5A8F94-1386-424F-9F1E-B3395F4D6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10803</xdr:colOff>
      <xdr:row>46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E9B77-F79C-4D68-9958-030DBD5A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54803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1E251-A188-41A2-B220-94A3E86B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410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24117-8D88-4F89-98DE-8A5A507B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43F27-CA96-467A-99BA-6AB6BC0B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E8333-095E-4A4A-A1B6-66D91173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550</v>
      </c>
      <c r="C2" s="4">
        <f>B2*1.2</f>
        <v>660</v>
      </c>
      <c r="D2" s="4">
        <f t="shared" ref="D2:D13" si="2">C2*1.2</f>
        <v>792</v>
      </c>
      <c r="E2" s="16">
        <f t="shared" ref="E2:E13" si="3">R2</f>
        <v>6800000</v>
      </c>
      <c r="F2" s="10">
        <f t="shared" ref="F2:F13" si="4">ROUND((E2/B2),0)</f>
        <v>12364</v>
      </c>
      <c r="G2" s="10">
        <f t="shared" ref="G2:G13" si="5">ROUND((E2/C2),0)</f>
        <v>10303</v>
      </c>
      <c r="H2" s="10">
        <f t="shared" ref="H2:H13" si="6">ROUND((E2/D2),0)</f>
        <v>8586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550</v>
      </c>
      <c r="R2" s="2">
        <v>6800000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16">
        <f t="shared" si="3"/>
        <v>9000000</v>
      </c>
      <c r="F3" s="10">
        <f t="shared" si="4"/>
        <v>9000</v>
      </c>
      <c r="G3" s="10">
        <f t="shared" si="5"/>
        <v>7500</v>
      </c>
      <c r="H3" s="10">
        <f t="shared" si="6"/>
        <v>6250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1000</v>
      </c>
      <c r="R3" s="2">
        <v>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16">
        <f t="shared" si="3"/>
        <v>7500000</v>
      </c>
      <c r="F4" s="10">
        <f t="shared" si="4"/>
        <v>12500</v>
      </c>
      <c r="G4" s="10">
        <f t="shared" si="5"/>
        <v>10417</v>
      </c>
      <c r="H4" s="10">
        <f t="shared" si="6"/>
        <v>8681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600</v>
      </c>
      <c r="R4" s="2">
        <v>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778</v>
      </c>
      <c r="C5" s="4">
        <f t="shared" si="9"/>
        <v>933.59999999999991</v>
      </c>
      <c r="D5" s="4">
        <f t="shared" si="2"/>
        <v>1120.32</v>
      </c>
      <c r="E5" s="16">
        <f t="shared" si="3"/>
        <v>13000000</v>
      </c>
      <c r="F5" s="10">
        <f t="shared" si="4"/>
        <v>16710</v>
      </c>
      <c r="G5" s="10">
        <f t="shared" si="5"/>
        <v>13925</v>
      </c>
      <c r="H5" s="10">
        <f t="shared" si="6"/>
        <v>11604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778</v>
      </c>
      <c r="R5" s="2">
        <v>13000000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2850000</v>
      </c>
      <c r="F6" s="10">
        <f t="shared" si="4"/>
        <v>12667</v>
      </c>
      <c r="G6" s="10">
        <f t="shared" si="5"/>
        <v>10556</v>
      </c>
      <c r="H6" s="10">
        <f t="shared" si="6"/>
        <v>8796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2850000</v>
      </c>
      <c r="S6" s="8"/>
      <c r="T6" s="8"/>
    </row>
    <row r="7" spans="1:20" x14ac:dyDescent="0.25">
      <c r="A7" s="4">
        <f t="shared" si="0"/>
        <v>0</v>
      </c>
      <c r="B7" s="4">
        <f t="shared" si="1"/>
        <v>444.01499999999999</v>
      </c>
      <c r="C7" s="4">
        <f t="shared" si="9"/>
        <v>532.81799999999998</v>
      </c>
      <c r="D7" s="4">
        <f t="shared" si="2"/>
        <v>639.38159999999993</v>
      </c>
      <c r="E7" s="16">
        <f t="shared" si="3"/>
        <v>5800000</v>
      </c>
      <c r="F7" s="15">
        <f t="shared" si="4"/>
        <v>13063</v>
      </c>
      <c r="G7" s="10">
        <f t="shared" si="5"/>
        <v>10886</v>
      </c>
      <c r="H7" s="10">
        <f t="shared" si="6"/>
        <v>9071</v>
      </c>
      <c r="I7" s="4" t="e">
        <f>#REF!</f>
        <v>#REF!</v>
      </c>
      <c r="J7" s="4" t="str">
        <f t="shared" si="7"/>
        <v>01.07.24</v>
      </c>
      <c r="O7">
        <v>0</v>
      </c>
      <c r="P7">
        <f t="shared" si="8"/>
        <v>0</v>
      </c>
      <c r="Q7">
        <f>41.25*10.764</f>
        <v>444.01499999999999</v>
      </c>
      <c r="R7" s="2">
        <v>5800000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554.99184000000002</v>
      </c>
      <c r="C8" s="4">
        <f t="shared" si="9"/>
        <v>665.99020800000005</v>
      </c>
      <c r="D8" s="4">
        <f t="shared" si="2"/>
        <v>799.18824960000006</v>
      </c>
      <c r="E8" s="16">
        <f t="shared" si="3"/>
        <v>8500000</v>
      </c>
      <c r="F8" s="10">
        <f t="shared" si="4"/>
        <v>15316</v>
      </c>
      <c r="G8" s="10">
        <f t="shared" si="5"/>
        <v>12763</v>
      </c>
      <c r="H8" s="10">
        <f t="shared" si="6"/>
        <v>10636</v>
      </c>
      <c r="I8" s="4" t="e">
        <f>#REF!</f>
        <v>#REF!</v>
      </c>
      <c r="J8" s="4" t="str">
        <f t="shared" si="7"/>
        <v>27.02.24</v>
      </c>
      <c r="O8">
        <v>0</v>
      </c>
      <c r="P8">
        <f t="shared" si="8"/>
        <v>0</v>
      </c>
      <c r="Q8">
        <f>51.56*10.764</f>
        <v>554.99184000000002</v>
      </c>
      <c r="R8" s="2">
        <v>8500000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540</v>
      </c>
      <c r="C9" s="4">
        <f t="shared" si="9"/>
        <v>648</v>
      </c>
      <c r="D9" s="4">
        <f t="shared" si="2"/>
        <v>777.6</v>
      </c>
      <c r="E9" s="16">
        <f t="shared" si="3"/>
        <v>7000000</v>
      </c>
      <c r="F9" s="10">
        <f t="shared" si="4"/>
        <v>12963</v>
      </c>
      <c r="G9" s="10">
        <f t="shared" si="5"/>
        <v>10802</v>
      </c>
      <c r="H9" s="10">
        <f t="shared" si="6"/>
        <v>9002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540</v>
      </c>
      <c r="R9" s="2">
        <v>7000000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540</v>
      </c>
      <c r="C10" s="4">
        <f t="shared" si="9"/>
        <v>648</v>
      </c>
      <c r="D10" s="4">
        <f t="shared" si="2"/>
        <v>777.6</v>
      </c>
      <c r="E10" s="16">
        <f t="shared" si="3"/>
        <v>9000000</v>
      </c>
      <c r="F10" s="10">
        <f t="shared" si="4"/>
        <v>16667</v>
      </c>
      <c r="G10" s="10">
        <f t="shared" si="5"/>
        <v>13889</v>
      </c>
      <c r="H10" s="10">
        <f t="shared" si="6"/>
        <v>11574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540</v>
      </c>
      <c r="R10" s="2">
        <v>9000000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360</v>
      </c>
      <c r="C11" s="4">
        <f t="shared" si="9"/>
        <v>432</v>
      </c>
      <c r="D11" s="4">
        <f t="shared" si="2"/>
        <v>518.4</v>
      </c>
      <c r="E11" s="16">
        <f t="shared" si="3"/>
        <v>5200000</v>
      </c>
      <c r="F11" s="15">
        <f t="shared" si="4"/>
        <v>14444</v>
      </c>
      <c r="G11" s="10">
        <f t="shared" si="5"/>
        <v>12037</v>
      </c>
      <c r="H11" s="10">
        <f t="shared" si="6"/>
        <v>10031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360</v>
      </c>
      <c r="R11" s="2">
        <v>5200000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374</v>
      </c>
      <c r="C12" s="4">
        <f t="shared" si="9"/>
        <v>448.8</v>
      </c>
      <c r="D12" s="4">
        <f t="shared" si="2"/>
        <v>538.55999999999995</v>
      </c>
      <c r="E12" s="16">
        <f t="shared" si="3"/>
        <v>5000000</v>
      </c>
      <c r="F12" s="15">
        <f t="shared" si="4"/>
        <v>13369</v>
      </c>
      <c r="G12" s="10">
        <f t="shared" si="5"/>
        <v>11141</v>
      </c>
      <c r="H12" s="10">
        <f t="shared" si="6"/>
        <v>9284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374</v>
      </c>
      <c r="R12" s="2">
        <v>5000000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555</v>
      </c>
      <c r="I18">
        <f>51.56*10.764</f>
        <v>554.99184000000002</v>
      </c>
    </row>
    <row r="19" spans="7:24" x14ac:dyDescent="0.25">
      <c r="G19" t="s">
        <v>15</v>
      </c>
      <c r="H19">
        <v>666</v>
      </c>
      <c r="I19">
        <f>61.87*10.764</f>
        <v>665.96867999999995</v>
      </c>
      <c r="J19">
        <f>I19/I18</f>
        <v>1.1999612102404964</v>
      </c>
    </row>
    <row r="20" spans="7:24" x14ac:dyDescent="0.25">
      <c r="G20" t="s">
        <v>16</v>
      </c>
      <c r="H20">
        <v>13500</v>
      </c>
      <c r="O20" t="s">
        <v>20</v>
      </c>
    </row>
    <row r="21" spans="7:24" x14ac:dyDescent="0.25">
      <c r="G21" t="s">
        <v>17</v>
      </c>
      <c r="H21">
        <f>H20*H18</f>
        <v>7492500</v>
      </c>
      <c r="O21">
        <v>17.84</v>
      </c>
      <c r="P21">
        <v>9.5399999999999991</v>
      </c>
      <c r="Q21">
        <f>P21*O21</f>
        <v>170.19359999999998</v>
      </c>
    </row>
    <row r="22" spans="7:24" x14ac:dyDescent="0.25">
      <c r="G22" s="6"/>
      <c r="H22" s="6"/>
      <c r="O22">
        <v>6.48</v>
      </c>
      <c r="P22">
        <v>2.85</v>
      </c>
      <c r="Q22">
        <f t="shared" ref="Q22:Q29" si="20">P22*O22</f>
        <v>18.468000000000004</v>
      </c>
    </row>
    <row r="23" spans="7:24" x14ac:dyDescent="0.25">
      <c r="O23">
        <v>4.42</v>
      </c>
      <c r="P23">
        <v>3.24</v>
      </c>
      <c r="Q23">
        <f t="shared" si="20"/>
        <v>14.3208</v>
      </c>
    </row>
    <row r="24" spans="7:24" x14ac:dyDescent="0.25">
      <c r="O24">
        <v>6.51</v>
      </c>
      <c r="P24" s="11">
        <v>3.37</v>
      </c>
      <c r="Q24">
        <f t="shared" si="20"/>
        <v>21.938700000000001</v>
      </c>
      <c r="R24" s="13"/>
      <c r="T24" s="11"/>
      <c r="U24" s="11"/>
      <c r="V24" s="11"/>
      <c r="W24" s="11"/>
      <c r="X24" s="11"/>
    </row>
    <row r="25" spans="7:24" x14ac:dyDescent="0.25">
      <c r="H25" t="s">
        <v>22</v>
      </c>
      <c r="O25">
        <v>9.5299999999999994</v>
      </c>
      <c r="P25" s="11">
        <v>6.53</v>
      </c>
      <c r="Q25">
        <f t="shared" si="20"/>
        <v>62.230899999999998</v>
      </c>
      <c r="R25" s="14"/>
      <c r="T25" s="14"/>
      <c r="U25" s="14"/>
      <c r="V25" s="11"/>
      <c r="W25" s="11"/>
      <c r="X25" s="11"/>
    </row>
    <row r="26" spans="7:24" x14ac:dyDescent="0.25">
      <c r="H26" t="s">
        <v>21</v>
      </c>
      <c r="O26">
        <v>10.3</v>
      </c>
      <c r="P26" s="11">
        <v>8.73</v>
      </c>
      <c r="Q26">
        <f t="shared" si="20"/>
        <v>89.919000000000011</v>
      </c>
      <c r="R26" s="11"/>
      <c r="T26" s="11"/>
      <c r="U26" s="11"/>
      <c r="V26" s="11"/>
      <c r="W26" s="11"/>
      <c r="X26" s="11"/>
    </row>
    <row r="27" spans="7:24" x14ac:dyDescent="0.25">
      <c r="O27">
        <v>3.51</v>
      </c>
      <c r="P27" s="11">
        <v>4.3099999999999996</v>
      </c>
      <c r="Q27">
        <f t="shared" si="20"/>
        <v>15.128099999999998</v>
      </c>
      <c r="R27" s="11"/>
      <c r="T27" s="11"/>
      <c r="U27" s="11"/>
      <c r="V27" s="11"/>
      <c r="W27" s="11"/>
      <c r="X27" s="11"/>
    </row>
    <row r="28" spans="7:24" x14ac:dyDescent="0.25">
      <c r="O28">
        <v>11.4</v>
      </c>
      <c r="P28" s="11">
        <v>10.210000000000001</v>
      </c>
      <c r="Q28">
        <f t="shared" si="20"/>
        <v>116.39400000000002</v>
      </c>
      <c r="R28" s="12"/>
      <c r="T28" s="12"/>
      <c r="U28" s="12"/>
      <c r="V28" s="11"/>
      <c r="W28" s="11"/>
      <c r="X28" s="11"/>
    </row>
    <row r="29" spans="7:24" x14ac:dyDescent="0.25">
      <c r="O29">
        <v>7.17</v>
      </c>
      <c r="P29" s="11">
        <v>3.52</v>
      </c>
      <c r="Q29">
        <f t="shared" si="20"/>
        <v>25.238399999999999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SUM(Q21:Q29)</f>
        <v>533.83150000000001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v>2</v>
      </c>
      <c r="P32" s="11">
        <v>10</v>
      </c>
      <c r="Q32" s="11">
        <f>P32*O32</f>
        <v>20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2.15</v>
      </c>
      <c r="P33" s="11">
        <v>9.52</v>
      </c>
      <c r="Q33" s="11">
        <f t="shared" ref="Q33:Q35" si="21">P33*O33</f>
        <v>20.468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3.77</v>
      </c>
      <c r="P34" s="11">
        <v>7.17</v>
      </c>
      <c r="Q34" s="11">
        <f t="shared" si="21"/>
        <v>27.030899999999999</v>
      </c>
      <c r="R34" s="11"/>
    </row>
    <row r="35" spans="15:24" x14ac:dyDescent="0.25">
      <c r="O35">
        <v>8.56</v>
      </c>
      <c r="P35" s="11">
        <v>2.29</v>
      </c>
      <c r="Q35" s="11">
        <f t="shared" si="21"/>
        <v>19.602400000000003</v>
      </c>
      <c r="R35" s="11"/>
      <c r="T35" s="6"/>
    </row>
    <row r="36" spans="15:24" x14ac:dyDescent="0.25">
      <c r="P36" s="11"/>
      <c r="Q36" s="11">
        <f>SUM(Q32:Q35)</f>
        <v>87.101300000000009</v>
      </c>
      <c r="R36" s="11"/>
      <c r="S36" s="6"/>
    </row>
    <row r="37" spans="15:24" x14ac:dyDescent="0.25">
      <c r="Q37" s="11"/>
      <c r="R37">
        <f>Q36+Q30</f>
        <v>620.93280000000004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19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18" ht="3.75" customHeight="1" x14ac:dyDescent="0.25"/>
    <row r="19" hidden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2024-11-26T10:05:25Z</dcterms:modified>
</cp:coreProperties>
</file>