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Fredy Substeen Mitchell\"/>
    </mc:Choice>
  </mc:AlternateContent>
  <xr:revisionPtr revIDLastSave="0" documentId="13_ncr:1_{7310E747-3018-44C4-B657-B68BC33CA61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2" i="4"/>
  <c r="Q11" i="4" l="1"/>
  <c r="Q9" i="4"/>
  <c r="G20" i="4"/>
  <c r="G28" i="4"/>
  <c r="H18" i="4"/>
  <c r="Q12" i="4" l="1"/>
  <c r="P12" i="4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<sst xmlns="http://schemas.openxmlformats.org/spreadsheetml/2006/main" count="28" uniqueCount="25">
  <si>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</si>
  <si>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</si>
  <si>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</si>
  <si>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</si>
  <si>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</si>
  <si>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</si>
  <si>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</si>
  <si>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</si>
  <si>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</si>
  <si>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</si>
  <si>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</si>
  <si>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</si>
  <si>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</si>
  <si>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1302, 13th Floor, Swastik Coral, Tagore Nagar, Village - Hariyali, Vikroli East, Mumbai, 400083</t>
  </si>
  <si>
    <t>rera ca</t>
  </si>
  <si>
    <t>rate</t>
  </si>
  <si>
    <t>fmv</t>
  </si>
  <si>
    <t>agreemetn - 13.11.24</t>
  </si>
  <si>
    <t>av</t>
  </si>
  <si>
    <t>sd</t>
  </si>
  <si>
    <t>rd</t>
  </si>
  <si>
    <t>udner cons</t>
  </si>
  <si>
    <t>01.11.23</t>
  </si>
  <si>
    <t>16.09.24</t>
  </si>
  <si>
    <t>16.10.24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</si>
</sst>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14</xdr:col>
      <xdr:colOff>534642</xdr:colOff>
      <xdr:row>46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15B4E-58F7-499F-AC25-4A3F525A0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8897592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439317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83ECE-1008-40B0-AC7E-ADB7E3419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364117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49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AF2C5-BE99-4F48-AEEA-7A1BAE1F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F12453-03DC-4393-A2D9-D265DF673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36EFB-3EF9-46E9-81A0-AE63765D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EF8762-630B-4F6E-ADBB-4A5E3C58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86C3D-981C-482A-81D9-3AF68C63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7EF0E-B8E0-4E0F-9A79-78FAE854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86503</xdr:colOff>
      <xdr:row>39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CBFE2-5AC9-4117-B471-0127AAB2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572903" cy="7287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105640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F18B8F-67DA-444F-B631-F2AE3FEA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201640" cy="732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Q31" sqref="Q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555</v>
      </c>
      <c r="C2" s="4">
        <f>B2*1.1</f>
        <v>610.5</v>
      </c>
      <c r="D2" s="4">
        <f t="shared" ref="D2:D13" si="2">C2*1.2</f>
        <v>732.6</v>
      </c>
      <c r="E2" s="5">
        <f t="shared" ref="E2:E13" si="3">R2</f>
        <v>12400000</v>
      </c>
      <c r="F2" s="15">
        <f t="shared" ref="F2:F13" si="4">ROUND((E2/B2),0)</f>
        <v>22342</v>
      </c>
      <c r="G2" s="10">
        <f t="shared" ref="G2:G13" si="5">ROUND((E2/C2),0)</f>
        <v>20311</v>
      </c>
      <c r="H2" s="10">
        <f t="shared" ref="H2:H13" si="6">ROUND((E2/D2),0)</f>
        <v>16926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555</v>
      </c>
      <c r="R2" s="2">
        <v>12400000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366</v>
      </c>
      <c r="C3" s="4">
        <f t="shared" ref="C3:C16" si="9">B3*1.1</f>
        <v>402.6</v>
      </c>
      <c r="D3" s="4">
        <f t="shared" si="2"/>
        <v>483.12</v>
      </c>
      <c r="E3" s="5">
        <f t="shared" si="3"/>
        <v>8920000</v>
      </c>
      <c r="F3" s="10">
        <f t="shared" si="4"/>
        <v>24372</v>
      </c>
      <c r="G3" s="10">
        <f t="shared" si="5"/>
        <v>22156</v>
      </c>
      <c r="H3" s="10">
        <f t="shared" si="6"/>
        <v>18463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366</v>
      </c>
      <c r="R3" s="2">
        <v>8920000</v>
      </c>
      <c r="S3" s="8"/>
      <c r="T3" s="8"/>
    </row>
    <row r="4" spans="1:21" x14ac:dyDescent="0.25">
      <c r="A4" s="4">
        <f t="shared" si="0"/>
        <v>0</v>
      </c>
      <c r="B4" s="4">
        <f t="shared" si="1"/>
        <v>560</v>
      </c>
      <c r="C4" s="4">
        <f t="shared" si="9"/>
        <v>616</v>
      </c>
      <c r="D4" s="4">
        <f t="shared" si="2"/>
        <v>739.19999999999993</v>
      </c>
      <c r="E4" s="16">
        <f t="shared" si="3"/>
        <v>13000000</v>
      </c>
      <c r="F4" s="15">
        <f t="shared" si="4"/>
        <v>23214</v>
      </c>
      <c r="G4" s="10">
        <f t="shared" si="5"/>
        <v>21104</v>
      </c>
      <c r="H4" s="10">
        <f t="shared" si="6"/>
        <v>17587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560</v>
      </c>
      <c r="R4" s="2">
        <v>13000000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512</v>
      </c>
      <c r="C5" s="4">
        <f t="shared" si="9"/>
        <v>563.20000000000005</v>
      </c>
      <c r="D5" s="4">
        <f t="shared" si="2"/>
        <v>675.84</v>
      </c>
      <c r="E5" s="16">
        <f t="shared" si="3"/>
        <v>10900000</v>
      </c>
      <c r="F5" s="10">
        <f t="shared" si="4"/>
        <v>21289</v>
      </c>
      <c r="G5" s="10">
        <f t="shared" si="5"/>
        <v>19354</v>
      </c>
      <c r="H5" s="10">
        <f t="shared" si="6"/>
        <v>16128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512</v>
      </c>
      <c r="R5" s="2">
        <v>10900000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555</v>
      </c>
      <c r="C6" s="4">
        <f t="shared" si="9"/>
        <v>610.5</v>
      </c>
      <c r="D6" s="4">
        <f t="shared" si="2"/>
        <v>732.6</v>
      </c>
      <c r="E6" s="16">
        <f t="shared" si="3"/>
        <v>11800000</v>
      </c>
      <c r="F6" s="10">
        <f t="shared" si="4"/>
        <v>21261</v>
      </c>
      <c r="G6" s="10">
        <f t="shared" si="5"/>
        <v>19328</v>
      </c>
      <c r="H6" s="10">
        <f t="shared" si="6"/>
        <v>16107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555</v>
      </c>
      <c r="R6" s="2">
        <v>11800000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512</v>
      </c>
      <c r="C7" s="4">
        <f t="shared" si="9"/>
        <v>563.20000000000005</v>
      </c>
      <c r="D7" s="4">
        <f t="shared" si="2"/>
        <v>675.84</v>
      </c>
      <c r="E7" s="16">
        <f t="shared" si="3"/>
        <v>11000000</v>
      </c>
      <c r="F7" s="10">
        <f t="shared" si="4"/>
        <v>21484</v>
      </c>
      <c r="G7" s="10">
        <f t="shared" si="5"/>
        <v>19531</v>
      </c>
      <c r="H7" s="10">
        <f t="shared" si="6"/>
        <v>16276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512</v>
      </c>
      <c r="R7" s="2">
        <v>11000000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410</v>
      </c>
      <c r="C8" s="4">
        <f t="shared" si="9"/>
        <v>451.00000000000006</v>
      </c>
      <c r="D8" s="4">
        <f t="shared" si="2"/>
        <v>541.20000000000005</v>
      </c>
      <c r="E8" s="16">
        <f t="shared" si="3"/>
        <v>8700000</v>
      </c>
      <c r="F8" s="10">
        <f t="shared" si="4"/>
        <v>21220</v>
      </c>
      <c r="G8" s="10">
        <f t="shared" si="5"/>
        <v>19290</v>
      </c>
      <c r="H8" s="10">
        <f t="shared" si="6"/>
        <v>16075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410</v>
      </c>
      <c r="R8" s="2">
        <v>8700000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409.03199999999998</v>
      </c>
      <c r="C9" s="4">
        <f t="shared" si="9"/>
        <v>449.93520000000001</v>
      </c>
      <c r="D9" s="4">
        <f t="shared" si="2"/>
        <v>539.92223999999999</v>
      </c>
      <c r="E9" s="16">
        <f t="shared" si="3"/>
        <v>7515036</v>
      </c>
      <c r="F9" s="15">
        <f t="shared" si="4"/>
        <v>18373</v>
      </c>
      <c r="G9" s="10">
        <f t="shared" si="5"/>
        <v>16702</v>
      </c>
      <c r="H9" s="10">
        <f t="shared" si="6"/>
        <v>13919</v>
      </c>
      <c r="I9" s="10" t="e">
        <f>#REF!</f>
        <v>#REF!</v>
      </c>
      <c r="J9" s="4">
        <f t="shared" si="7"/>
        <v>21</v>
      </c>
      <c r="O9">
        <v>0</v>
      </c>
      <c r="P9">
        <f t="shared" si="8"/>
        <v>0</v>
      </c>
      <c r="Q9">
        <f>38*10.764</f>
        <v>409.03199999999998</v>
      </c>
      <c r="R9" s="2">
        <v>7515036</v>
      </c>
      <c r="S9" s="8">
        <v>21</v>
      </c>
      <c r="T9" s="8" t="s">
        <v>22</v>
      </c>
    </row>
    <row r="10" spans="1:21" x14ac:dyDescent="0.25">
      <c r="A10" s="4">
        <f t="shared" si="0"/>
        <v>0</v>
      </c>
      <c r="B10" s="4">
        <f t="shared" si="1"/>
        <v>507</v>
      </c>
      <c r="C10" s="4">
        <f t="shared" si="9"/>
        <v>557.70000000000005</v>
      </c>
      <c r="D10" s="4">
        <f t="shared" si="2"/>
        <v>669.24</v>
      </c>
      <c r="E10" s="16">
        <f t="shared" si="3"/>
        <v>10100000</v>
      </c>
      <c r="F10" s="15">
        <f t="shared" si="4"/>
        <v>19921</v>
      </c>
      <c r="G10" s="10">
        <f t="shared" si="5"/>
        <v>18110</v>
      </c>
      <c r="H10" s="10">
        <f t="shared" si="6"/>
        <v>15092</v>
      </c>
      <c r="I10" s="10" t="e">
        <f>#REF!</f>
        <v>#REF!</v>
      </c>
      <c r="J10" s="4">
        <f t="shared" si="7"/>
        <v>7</v>
      </c>
      <c r="O10">
        <v>0</v>
      </c>
      <c r="P10">
        <f t="shared" si="8"/>
        <v>0</v>
      </c>
      <c r="Q10">
        <v>507</v>
      </c>
      <c r="R10" s="2">
        <v>10100000</v>
      </c>
      <c r="S10" s="8">
        <v>7</v>
      </c>
      <c r="T10" s="8" t="s">
        <v>23</v>
      </c>
      <c r="U10">
        <f>F10*1.1</f>
        <v>21913.100000000002</v>
      </c>
    </row>
    <row r="11" spans="1:21" x14ac:dyDescent="0.25">
      <c r="A11" s="4">
        <f t="shared" si="0"/>
        <v>0</v>
      </c>
      <c r="B11" s="4">
        <f t="shared" si="1"/>
        <v>366.08363999999995</v>
      </c>
      <c r="C11" s="4">
        <f t="shared" si="9"/>
        <v>402.692004</v>
      </c>
      <c r="D11" s="4">
        <f t="shared" si="2"/>
        <v>483.23040479999997</v>
      </c>
      <c r="E11" s="16">
        <f t="shared" si="3"/>
        <v>6845394</v>
      </c>
      <c r="F11" s="10">
        <f t="shared" si="4"/>
        <v>18699</v>
      </c>
      <c r="G11" s="10">
        <f t="shared" si="5"/>
        <v>16999</v>
      </c>
      <c r="H11" s="10">
        <f t="shared" si="6"/>
        <v>14166</v>
      </c>
      <c r="I11" s="10" t="e">
        <f>#REF!</f>
        <v>#REF!</v>
      </c>
      <c r="J11" s="4">
        <f t="shared" si="7"/>
        <v>23</v>
      </c>
      <c r="O11">
        <v>0</v>
      </c>
      <c r="P11">
        <f t="shared" si="8"/>
        <v>0</v>
      </c>
      <c r="Q11">
        <f>34.01*10.764</f>
        <v>366.08363999999995</v>
      </c>
      <c r="R11" s="2">
        <v>6845394</v>
      </c>
      <c r="S11" s="8">
        <v>23</v>
      </c>
      <c r="T11" s="8" t="s">
        <v>24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C16" s="4">
        <f t="shared" si="9"/>
        <v>0</v>
      </c>
    </row>
    <row r="17" spans="6:24" x14ac:dyDescent="0.25">
      <c r="F17" s="7" t="s">
        <v>13</v>
      </c>
    </row>
    <row r="18" spans="6:24" x14ac:dyDescent="0.25">
      <c r="F18" s="7" t="s">
        <v>14</v>
      </c>
      <c r="G18">
        <v>512</v>
      </c>
      <c r="H18">
        <f>47.54*10.764</f>
        <v>511.72055999999998</v>
      </c>
    </row>
    <row r="19" spans="6:24" x14ac:dyDescent="0.25">
      <c r="F19" s="7" t="s">
        <v>15</v>
      </c>
      <c r="G19">
        <v>21500</v>
      </c>
    </row>
    <row r="20" spans="6:24" x14ac:dyDescent="0.25">
      <c r="F20" s="7" t="s">
        <v>16</v>
      </c>
      <c r="G20">
        <f>G19*G18</f>
        <v>11008000</v>
      </c>
    </row>
    <row r="22" spans="6:24" x14ac:dyDescent="0.25">
      <c r="G22" s="6"/>
      <c r="H22" s="6"/>
    </row>
    <row r="23" spans="6:24" x14ac:dyDescent="0.25">
      <c r="J23" t="s">
        <v>21</v>
      </c>
    </row>
    <row r="24" spans="6:24" x14ac:dyDescent="0.25">
      <c r="F24" s="7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18</v>
      </c>
      <c r="G25">
        <v>10246713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19</v>
      </c>
      <c r="G26">
        <v>614900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20</v>
      </c>
      <c r="G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>
        <f>SUM(G25:G27)</f>
        <v>10891613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G29">
        <v>7821779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D12" sqref="D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2024-11-25T08:31:22Z</dcterms:modified>
</cp:coreProperties>
</file>