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Mohammad Shafi Mohammed Jubair - SBI\"/>
    </mc:Choice>
  </mc:AlternateContent>
  <xr:revisionPtr revIDLastSave="0" documentId="13_ncr:1_{3AB7C124-3C09-4698-B238-7A176455692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Q8" i="4"/>
  <c r="Q4" i="4"/>
  <c r="P13" i="4"/>
  <c r="Q13" i="4"/>
  <c r="F52" i="4" l="1"/>
  <c r="F51" i="4"/>
  <c r="F49" i="4"/>
  <c r="F50" i="4"/>
  <c r="F48" i="4"/>
  <c r="F44" i="4"/>
  <c r="F38" i="4"/>
  <c r="F39" i="4"/>
  <c r="F40" i="4"/>
  <c r="F41" i="4"/>
  <c r="F42" i="4"/>
  <c r="F45" i="4" s="1"/>
  <c r="F43" i="4"/>
  <c r="F37" i="4"/>
  <c r="Z13" i="18" l="1"/>
  <c r="T15" i="17"/>
  <c r="T12" i="15"/>
  <c r="I9" i="4"/>
  <c r="T16" i="14"/>
  <c r="W31" i="4" l="1"/>
  <c r="P9" i="4" l="1"/>
  <c r="B9" i="4" s="1"/>
  <c r="C9" i="4" s="1"/>
  <c r="D9" i="4" s="1"/>
  <c r="J9" i="4"/>
  <c r="E9" i="4"/>
  <c r="A9" i="4"/>
  <c r="B8" i="4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B13" i="4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B12" i="4" s="1"/>
  <c r="C12" i="4" s="1"/>
  <c r="J12" i="4"/>
  <c r="I12" i="4"/>
  <c r="E12" i="4"/>
  <c r="A12" i="4"/>
  <c r="B11" i="4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<sst xmlns="http://schemas.openxmlformats.org/spreadsheetml/2006/main" count="49" uniqueCount="43">
  <si>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</si>
  <si>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</si>
  <si>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</si>
  <si>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</si>
  <si>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</si>
  <si>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</si>
  <si>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</si>
  <si>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</si>
  <si>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</si>
  <si>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</si>
  <si>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</si>
  <si>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</si>
  <si>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</si>
  <si>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</si>
  <si>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</si>
  <si>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</si>
  <si>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</si>
  <si>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</si>
  <si>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</si>
  <si>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</si>
  <si>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</si>
  <si>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</si>
  <si>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</si>
  <si>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</si>
  <si>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</si>
  <si>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</si>
  <si>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</si>
  <si>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</si>
  <si>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</si>
  <si>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</si>
  <si>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</si>
  <si>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</si>
  <si>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</si>
  <si>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</si>
  <si>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</si>
  <si>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</si>
  <si>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</si>
  <si>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</si>
  <si>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</si>
  <si>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Mohammad Shafi Mohammed Jubair Sonde And Khaulamohammed Shafi Sonde</t>
  </si>
  <si>
    <t>Agree CA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</si>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</sst>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348694</xdr:colOff>
      <xdr:row>53</xdr:row>
      <xdr:rowOff>28575</xdr:rowOff>
    </xdr:from>
    <xdr:to>
      <xdr:col>6</xdr:col>
      <xdr:colOff>477186</xdr:colOff>
      <xdr:row>80</xdr:row>
      <xdr:rowOff>115423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DBD48-CBBB-4615-89C5-7AFD2471F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444" y="12153900"/>
          <a:ext cx="4357592" cy="52303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17875-8A1C-463C-8B0C-A28C4F60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449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210770</xdr:colOff>
      <xdr:row>38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5B55E7-91D2-4F4D-B578-F1D7F8EF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45170" cy="68875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477252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BEA51-ED65-4929-8291-A56A8012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18285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143868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DA6B2-AC93-4AB6-9F6A-678A9F15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42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FC84A-CE1B-4641-B253-4EC4007A6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6944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E852AE-B1FC-44D5-9FFC-51F78841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67595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8D35F-D85D-44F5-8535-C086C983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92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42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272C-4840-4884-94AA-693D0C07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820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0E485-10C5-41F8-BF4A-A2D1C0FD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67541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F9E8E-61EE-4D4C-8C56-CDC1D72C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7732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33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C3162-8C79-4CA1-80C0-2059F2DA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220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2"/>
  <sheetViews>
    <sheetView tabSelected="1" zoomScaleNormal="100" workbookViewId="0">
      <selection activeCell="P11" sqref="P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750</v>
      </c>
      <c r="C3" s="4">
        <f>B3*1.2</f>
        <v>900</v>
      </c>
      <c r="D3" s="4">
        <f t="shared" ref="D3:D14" si="2">C3*1.2</f>
        <v>1080</v>
      </c>
      <c r="E3" s="5">
        <f t="shared" ref="E3:E14" si="3">R3</f>
        <v>14000000</v>
      </c>
      <c r="F3" s="9">
        <f t="shared" ref="F3:F14" si="4">ROUND((E3/B3),0)</f>
        <v>18667</v>
      </c>
      <c r="G3" s="9">
        <f t="shared" ref="G3:G14" si="5">ROUND((E3/C3),0)</f>
        <v>15556</v>
      </c>
      <c r="H3" s="9">
        <f t="shared" ref="H3:H14" si="6">ROUND((E3/D3),0)</f>
        <v>12963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750</v>
      </c>
      <c r="R3" s="2">
        <v>14000000</v>
      </c>
    </row>
    <row r="4" spans="1:20" s="49" customFormat="1" x14ac:dyDescent="0.25">
      <c r="A4" s="9">
        <f t="shared" ref="A4:A9" si="9">N4</f>
        <v>0</v>
      </c>
      <c r="B4" s="9">
        <f t="shared" ref="B4:B9" si="10">Q4</f>
        <v>750</v>
      </c>
      <c r="C4" s="9">
        <f t="shared" ref="C4:C9" si="11">B4*1.2</f>
        <v>900</v>
      </c>
      <c r="D4" s="9">
        <f t="shared" ref="D4:D9" si="12">C4*1.2</f>
        <v>1080</v>
      </c>
      <c r="E4" s="48">
        <f t="shared" ref="E4:E9" si="13">R4</f>
        <v>21500000</v>
      </c>
      <c r="F4" s="9">
        <f t="shared" ref="F4:F9" si="14">ROUND((E4/B4),0)</f>
        <v>28667</v>
      </c>
      <c r="G4" s="9">
        <f t="shared" ref="G4:G9" si="15">ROUND((E4/C4),0)</f>
        <v>23889</v>
      </c>
      <c r="H4" s="9">
        <f t="shared" ref="H4:H9" si="16">ROUND((E4/D4),0)</f>
        <v>19907</v>
      </c>
      <c r="I4" s="9" t="e">
        <f>#REF!</f>
        <v>#REF!</v>
      </c>
      <c r="J4" s="9">
        <f t="shared" ref="J4:J9" si="17">S4</f>
        <v>0</v>
      </c>
      <c r="O4" s="49">
        <v>0</v>
      </c>
      <c r="P4" s="49">
        <v>900</v>
      </c>
      <c r="Q4" s="49">
        <f>P4/1.2</f>
        <v>750</v>
      </c>
      <c r="R4" s="50">
        <v>21500000</v>
      </c>
    </row>
    <row r="5" spans="1:20" x14ac:dyDescent="0.25">
      <c r="A5" s="4">
        <f t="shared" si="9"/>
        <v>0</v>
      </c>
      <c r="B5" s="4">
        <f t="shared" si="10"/>
        <v>593.33333333333337</v>
      </c>
      <c r="C5" s="4">
        <f t="shared" si="11"/>
        <v>712</v>
      </c>
      <c r="D5" s="4">
        <f t="shared" si="12"/>
        <v>854.4</v>
      </c>
      <c r="E5" s="5">
        <f t="shared" si="13"/>
        <v>10044000</v>
      </c>
      <c r="F5" s="9">
        <f t="shared" si="14"/>
        <v>16928</v>
      </c>
      <c r="G5" s="9">
        <f t="shared" si="15"/>
        <v>14107</v>
      </c>
      <c r="H5" s="9">
        <f t="shared" si="16"/>
        <v>11756</v>
      </c>
      <c r="I5" s="4" t="e">
        <f>#REF!</f>
        <v>#REF!</v>
      </c>
      <c r="J5" s="4">
        <f t="shared" si="17"/>
        <v>0</v>
      </c>
      <c r="O5">
        <v>0</v>
      </c>
      <c r="P5">
        <v>712</v>
      </c>
      <c r="Q5">
        <f t="shared" ref="Q4:Q8" si="18">P5/1.2</f>
        <v>593.33333333333337</v>
      </c>
      <c r="R5" s="2">
        <v>10044000</v>
      </c>
    </row>
    <row r="6" spans="1:20" x14ac:dyDescent="0.25">
      <c r="A6" s="4">
        <f t="shared" si="9"/>
        <v>0</v>
      </c>
      <c r="B6" s="4">
        <f t="shared" si="10"/>
        <v>1077</v>
      </c>
      <c r="C6" s="4">
        <f t="shared" si="11"/>
        <v>1292.3999999999999</v>
      </c>
      <c r="D6" s="4">
        <f t="shared" si="12"/>
        <v>1550.8799999999999</v>
      </c>
      <c r="E6" s="5">
        <f t="shared" si="13"/>
        <v>23000000</v>
      </c>
      <c r="F6" s="9">
        <f t="shared" si="14"/>
        <v>21356</v>
      </c>
      <c r="G6" s="9">
        <f t="shared" si="15"/>
        <v>17796</v>
      </c>
      <c r="H6" s="9">
        <f t="shared" si="16"/>
        <v>14830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v>1077</v>
      </c>
      <c r="R6" s="2">
        <v>23000000</v>
      </c>
    </row>
    <row r="7" spans="1:20" x14ac:dyDescent="0.25">
      <c r="A7" s="4">
        <f t="shared" si="9"/>
        <v>0</v>
      </c>
      <c r="B7" s="4">
        <f t="shared" si="10"/>
        <v>735</v>
      </c>
      <c r="C7" s="4">
        <f t="shared" si="11"/>
        <v>882</v>
      </c>
      <c r="D7" s="4">
        <f t="shared" si="12"/>
        <v>1058.3999999999999</v>
      </c>
      <c r="E7" s="5">
        <f t="shared" si="13"/>
        <v>16500000</v>
      </c>
      <c r="F7" s="9">
        <f t="shared" si="14"/>
        <v>22449</v>
      </c>
      <c r="G7" s="9">
        <f t="shared" si="15"/>
        <v>18707</v>
      </c>
      <c r="H7" s="9">
        <f t="shared" si="16"/>
        <v>15590</v>
      </c>
      <c r="I7" s="4" t="e">
        <f>#REF!</f>
        <v>#REF!</v>
      </c>
      <c r="J7" s="4">
        <f t="shared" si="17"/>
        <v>0</v>
      </c>
      <c r="O7">
        <v>0</v>
      </c>
      <c r="P7">
        <v>882</v>
      </c>
      <c r="Q7">
        <f t="shared" si="18"/>
        <v>735</v>
      </c>
      <c r="R7" s="2">
        <v>16500000</v>
      </c>
    </row>
    <row r="8" spans="1:20" s="49" customFormat="1" x14ac:dyDescent="0.25">
      <c r="A8" s="9">
        <f t="shared" si="9"/>
        <v>0</v>
      </c>
      <c r="B8" s="9">
        <f t="shared" si="10"/>
        <v>759.16666666666674</v>
      </c>
      <c r="C8" s="9">
        <f t="shared" si="11"/>
        <v>911.00000000000011</v>
      </c>
      <c r="D8" s="9">
        <f t="shared" si="12"/>
        <v>1093.2</v>
      </c>
      <c r="E8" s="48">
        <f t="shared" si="13"/>
        <v>21800000</v>
      </c>
      <c r="F8" s="9">
        <f t="shared" si="14"/>
        <v>28716</v>
      </c>
      <c r="G8" s="9">
        <f t="shared" si="15"/>
        <v>23930</v>
      </c>
      <c r="H8" s="9">
        <f t="shared" si="16"/>
        <v>19941</v>
      </c>
      <c r="I8" s="9" t="e">
        <f>#REF!</f>
        <v>#REF!</v>
      </c>
      <c r="J8" s="9">
        <f t="shared" si="17"/>
        <v>0</v>
      </c>
      <c r="O8" s="49">
        <v>0</v>
      </c>
      <c r="P8" s="49">
        <v>911</v>
      </c>
      <c r="Q8" s="49">
        <f>P8/1.2</f>
        <v>759.16666666666674</v>
      </c>
      <c r="R8" s="50">
        <v>21800000</v>
      </c>
    </row>
    <row r="9" spans="1:20" x14ac:dyDescent="0.25">
      <c r="A9" s="4">
        <f t="shared" si="9"/>
        <v>0</v>
      </c>
      <c r="B9" s="4">
        <f t="shared" si="10"/>
        <v>804</v>
      </c>
      <c r="C9" s="4">
        <f t="shared" si="11"/>
        <v>964.8</v>
      </c>
      <c r="D9" s="4">
        <f t="shared" si="12"/>
        <v>1157.76</v>
      </c>
      <c r="E9" s="5">
        <f t="shared" si="13"/>
        <v>15698650</v>
      </c>
      <c r="F9" s="9">
        <f t="shared" si="14"/>
        <v>19526</v>
      </c>
      <c r="G9" s="9">
        <f t="shared" si="15"/>
        <v>16271</v>
      </c>
      <c r="H9" s="9">
        <f t="shared" si="16"/>
        <v>13560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v>804</v>
      </c>
      <c r="R9" s="2">
        <v>15698650</v>
      </c>
    </row>
    <row r="10" spans="1:20" s="46" customFormat="1" x14ac:dyDescent="0.25">
      <c r="A10" s="44">
        <f t="shared" si="0"/>
        <v>0</v>
      </c>
      <c r="B10" s="44">
        <f t="shared" si="1"/>
        <v>727</v>
      </c>
      <c r="C10" s="44">
        <f t="shared" ref="C10:C14" si="20">B10*1.2</f>
        <v>872.4</v>
      </c>
      <c r="D10" s="44">
        <f t="shared" si="2"/>
        <v>1046.8799999999999</v>
      </c>
      <c r="E10" s="45">
        <f t="shared" si="3"/>
        <v>21000000</v>
      </c>
      <c r="F10" s="44">
        <f t="shared" si="4"/>
        <v>28886</v>
      </c>
      <c r="G10" s="44">
        <f t="shared" si="5"/>
        <v>24072</v>
      </c>
      <c r="H10" s="44">
        <f t="shared" si="6"/>
        <v>20060</v>
      </c>
      <c r="I10" s="44" t="e">
        <f>#REF!</f>
        <v>#REF!</v>
      </c>
      <c r="J10" s="44">
        <f t="shared" si="7"/>
        <v>0</v>
      </c>
      <c r="O10" s="46">
        <v>0</v>
      </c>
      <c r="P10" s="46">
        <f t="shared" si="8"/>
        <v>0</v>
      </c>
      <c r="Q10" s="46">
        <v>727</v>
      </c>
      <c r="R10" s="47">
        <v>21000000</v>
      </c>
    </row>
    <row r="11" spans="1:20" s="46" customFormat="1" x14ac:dyDescent="0.25">
      <c r="A11" s="44">
        <f t="shared" si="0"/>
        <v>0</v>
      </c>
      <c r="B11" s="44">
        <f t="shared" si="1"/>
        <v>717.5</v>
      </c>
      <c r="C11" s="44">
        <f t="shared" si="20"/>
        <v>861</v>
      </c>
      <c r="D11" s="44">
        <f t="shared" si="2"/>
        <v>1033.2</v>
      </c>
      <c r="E11" s="45">
        <f t="shared" si="3"/>
        <v>19800000</v>
      </c>
      <c r="F11" s="44">
        <f t="shared" si="4"/>
        <v>27596</v>
      </c>
      <c r="G11" s="44">
        <f t="shared" si="5"/>
        <v>22997</v>
      </c>
      <c r="H11" s="44">
        <f t="shared" si="6"/>
        <v>19164</v>
      </c>
      <c r="I11" s="44" t="e">
        <f>#REF!</f>
        <v>#REF!</v>
      </c>
      <c r="J11" s="44">
        <f t="shared" si="7"/>
        <v>0</v>
      </c>
      <c r="O11" s="46">
        <v>0</v>
      </c>
      <c r="P11" s="46">
        <v>861</v>
      </c>
      <c r="Q11" s="46">
        <f>P11/1.2</f>
        <v>717.5</v>
      </c>
      <c r="R11" s="47">
        <v>19800000</v>
      </c>
    </row>
    <row r="12" spans="1:20" x14ac:dyDescent="0.25">
      <c r="A12" s="4">
        <f t="shared" si="0"/>
        <v>0</v>
      </c>
      <c r="B12" s="4">
        <f t="shared" si="1"/>
        <v>727</v>
      </c>
      <c r="C12" s="4">
        <f t="shared" si="20"/>
        <v>872.4</v>
      </c>
      <c r="D12" s="4">
        <f t="shared" si="2"/>
        <v>1046.8799999999999</v>
      </c>
      <c r="E12" s="5">
        <f t="shared" si="3"/>
        <v>17000000</v>
      </c>
      <c r="F12" s="9">
        <f t="shared" si="4"/>
        <v>23384</v>
      </c>
      <c r="G12" s="9">
        <f t="shared" si="5"/>
        <v>19486</v>
      </c>
      <c r="H12" s="9">
        <f t="shared" si="6"/>
        <v>16239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727</v>
      </c>
      <c r="R12" s="2">
        <v>17000000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875</v>
      </c>
      <c r="C16" s="44">
        <f>B16*1.2</f>
        <v>1050</v>
      </c>
      <c r="D16" s="44">
        <f t="shared" ref="D16:D28" si="34">C16*1.2</f>
        <v>1260</v>
      </c>
      <c r="E16" s="45">
        <f t="shared" ref="E16:E28" si="35">R16</f>
        <v>26500000</v>
      </c>
      <c r="F16" s="44">
        <f t="shared" ref="F16:F28" si="36">ROUND((E16/B16),0)</f>
        <v>30286</v>
      </c>
      <c r="G16" s="44">
        <f t="shared" ref="G16:G28" si="37">ROUND((E16/C16),0)</f>
        <v>25238</v>
      </c>
      <c r="H16" s="44">
        <f t="shared" ref="H16:H28" si="38">ROUND((E16/D16),0)</f>
        <v>21032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875</v>
      </c>
      <c r="R16" s="47">
        <v>26500000</v>
      </c>
    </row>
    <row r="17" spans="1:24" s="46" customFormat="1" x14ac:dyDescent="0.25">
      <c r="A17" s="44">
        <f t="shared" si="32"/>
        <v>0</v>
      </c>
      <c r="B17" s="44">
        <f t="shared" si="33"/>
        <v>880</v>
      </c>
      <c r="C17" s="44">
        <f t="shared" ref="C17:C28" si="41">B17*1.2</f>
        <v>1056</v>
      </c>
      <c r="D17" s="44">
        <f t="shared" si="34"/>
        <v>1267.2</v>
      </c>
      <c r="E17" s="45">
        <f t="shared" si="35"/>
        <v>26500000</v>
      </c>
      <c r="F17" s="44">
        <f t="shared" si="36"/>
        <v>30114</v>
      </c>
      <c r="G17" s="44">
        <f t="shared" si="37"/>
        <v>25095</v>
      </c>
      <c r="H17" s="44">
        <f t="shared" si="38"/>
        <v>20912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880</v>
      </c>
      <c r="R17" s="47">
        <v>26500000</v>
      </c>
    </row>
    <row r="18" spans="1:24" x14ac:dyDescent="0.25">
      <c r="A18" s="4">
        <f t="shared" si="32"/>
        <v>0</v>
      </c>
      <c r="B18" s="4">
        <f t="shared" si="33"/>
        <v>617</v>
      </c>
      <c r="C18" s="4">
        <f t="shared" si="41"/>
        <v>740.4</v>
      </c>
      <c r="D18" s="4">
        <f t="shared" si="34"/>
        <v>888.4799999999999</v>
      </c>
      <c r="E18" s="5">
        <f t="shared" si="35"/>
        <v>18100000</v>
      </c>
      <c r="F18" s="9">
        <f t="shared" si="36"/>
        <v>29335</v>
      </c>
      <c r="G18" s="9">
        <f t="shared" si="37"/>
        <v>24446</v>
      </c>
      <c r="H18" s="9">
        <f t="shared" si="38"/>
        <v>20372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617</v>
      </c>
      <c r="R18" s="2">
        <v>18100000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750</v>
      </c>
      <c r="S31" s="10"/>
      <c r="T31" s="10"/>
      <c r="U31" s="17" t="s">
        <v>15</v>
      </c>
      <c r="V31" s="18"/>
      <c r="W31" s="19">
        <f>W29-W30</f>
        <v>26500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46</v>
      </c>
      <c r="X34" s="31">
        <v>2010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48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4:25" ht="15.75" x14ac:dyDescent="0.25">
      <c r="D37">
        <v>11</v>
      </c>
      <c r="E37">
        <v>17.27</v>
      </c>
      <c r="F37" s="7">
        <f>D37*E37</f>
        <v>189.97</v>
      </c>
      <c r="U37" s="17"/>
      <c r="V37" s="26"/>
      <c r="W37" s="27">
        <f>W36%</f>
        <v>0.21</v>
      </c>
      <c r="X37" s="27"/>
    </row>
    <row r="38" spans="4:25" ht="15.75" x14ac:dyDescent="0.25">
      <c r="D38">
        <v>8.69</v>
      </c>
      <c r="E38">
        <v>8</v>
      </c>
      <c r="F38" s="7">
        <f t="shared" ref="F38:F44" si="53">D38*E38</f>
        <v>69.52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525</v>
      </c>
      <c r="X38" s="22"/>
    </row>
    <row r="39" spans="4:25" ht="15.75" x14ac:dyDescent="0.25">
      <c r="D39">
        <v>10</v>
      </c>
      <c r="E39">
        <v>8</v>
      </c>
      <c r="F39" s="7">
        <f t="shared" si="53"/>
        <v>80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4:25" ht="15.75" x14ac:dyDescent="0.25">
      <c r="D40">
        <v>12.1</v>
      </c>
      <c r="E40">
        <v>10.25</v>
      </c>
      <c r="F40" s="7">
        <f t="shared" si="53"/>
        <v>124.02499999999999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26500</v>
      </c>
      <c r="X40" s="22"/>
    </row>
    <row r="41" spans="4:25" ht="15.75" x14ac:dyDescent="0.25">
      <c r="D41">
        <v>8</v>
      </c>
      <c r="E41">
        <v>4.5999999999999996</v>
      </c>
      <c r="F41" s="7">
        <f t="shared" si="53"/>
        <v>36.799999999999997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11</v>
      </c>
      <c r="E42">
        <v>3</v>
      </c>
      <c r="F42" s="7">
        <f t="shared" si="53"/>
        <v>33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28475</v>
      </c>
      <c r="X42" s="22"/>
    </row>
    <row r="43" spans="4:25" ht="15.75" x14ac:dyDescent="0.25">
      <c r="D43">
        <v>9</v>
      </c>
      <c r="E43">
        <v>14</v>
      </c>
      <c r="F43" s="7">
        <f t="shared" si="53"/>
        <v>126</v>
      </c>
      <c r="S43" s="10"/>
      <c r="T43" s="10"/>
      <c r="U43" s="23"/>
      <c r="V43" s="23"/>
      <c r="W43" s="24"/>
      <c r="X43" s="24"/>
    </row>
    <row r="44" spans="4:25" ht="15.75" x14ac:dyDescent="0.25">
      <c r="D44">
        <v>8</v>
      </c>
      <c r="E44">
        <v>4.5999999999999996</v>
      </c>
      <c r="F44" s="7">
        <f t="shared" si="53"/>
        <v>36.799999999999997</v>
      </c>
      <c r="S44" s="10"/>
      <c r="T44" s="10"/>
      <c r="U44" s="28" t="s">
        <v>37</v>
      </c>
      <c r="V44" s="30"/>
      <c r="W44" s="25">
        <v>750</v>
      </c>
      <c r="X44" s="24"/>
    </row>
    <row r="45" spans="4:25" ht="15.75" x14ac:dyDescent="0.25">
      <c r="F45" s="7">
        <f>SUM(F37:F44)</f>
        <v>696.11500000000001</v>
      </c>
      <c r="P45" s="13" t="s">
        <v>29</v>
      </c>
      <c r="S45" s="10"/>
      <c r="T45" s="11"/>
      <c r="U45" s="17" t="s">
        <v>42</v>
      </c>
      <c r="V45" s="31"/>
      <c r="W45" s="32">
        <f>W42*W44+X46</f>
        <v>21356250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W45*0.98</f>
        <v>20929125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17085000</v>
      </c>
      <c r="X47" s="34"/>
    </row>
    <row r="48" spans="4:25" ht="15.75" x14ac:dyDescent="0.25">
      <c r="D48">
        <v>11</v>
      </c>
      <c r="E48">
        <v>2</v>
      </c>
      <c r="F48" s="7">
        <f>D48*E48</f>
        <v>22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4:24" ht="15.75" x14ac:dyDescent="0.25">
      <c r="D49">
        <v>12</v>
      </c>
      <c r="E49">
        <v>2</v>
      </c>
      <c r="F49" s="7">
        <f t="shared" ref="F49:F50" si="54">D49*E49</f>
        <v>24</v>
      </c>
      <c r="U49" s="37" t="s">
        <v>26</v>
      </c>
      <c r="V49" s="38"/>
      <c r="W49" s="39">
        <f>W30*W44</f>
        <v>1875000</v>
      </c>
      <c r="X49" s="39"/>
    </row>
    <row r="50" spans="4:24" ht="15.75" x14ac:dyDescent="0.25">
      <c r="D50">
        <v>9</v>
      </c>
      <c r="E50">
        <v>2</v>
      </c>
      <c r="F50" s="7">
        <f t="shared" si="54"/>
        <v>18</v>
      </c>
      <c r="U50" s="17" t="s">
        <v>27</v>
      </c>
      <c r="V50" s="23"/>
      <c r="W50" s="36"/>
      <c r="X50" s="36"/>
    </row>
    <row r="51" spans="4:24" ht="15.75" x14ac:dyDescent="0.25">
      <c r="F51" s="7">
        <f>SUM(F48:F50)</f>
        <v>64</v>
      </c>
      <c r="U51" s="40" t="s">
        <v>28</v>
      </c>
      <c r="V51" s="36"/>
      <c r="W51" s="34">
        <f>W45*0.025/12</f>
        <v>44492.1875</v>
      </c>
      <c r="X51" s="34"/>
    </row>
    <row r="52" spans="4:24" x14ac:dyDescent="0.25">
      <c r="F52" s="7">
        <f>F45+F51</f>
        <v>760.11500000000001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U22" sqref="U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1" sqref="R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6:T16"/>
  <sheetViews>
    <sheetView topLeftCell="A6" workbookViewId="0">
      <selection activeCell="T17" sqref="T17"/>
    </sheetView>
  </sheetViews>
  <sheetFormatPr defaultRowHeight="15" x14ac:dyDescent="0.25"/>
  <sheetData>
    <row r="16" spans="19:20" x14ac:dyDescent="0.25">
      <c r="S16">
        <v>83.62</v>
      </c>
      <c r="T16">
        <f>S16*10.764</f>
        <v>900.08568000000002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2"/>
  <sheetViews>
    <sheetView zoomScaleNormal="100" workbookViewId="0">
      <selection activeCell="T13" sqref="T13"/>
    </sheetView>
  </sheetViews>
  <sheetFormatPr defaultRowHeight="15" x14ac:dyDescent="0.25"/>
  <sheetData>
    <row r="2" spans="1:20" x14ac:dyDescent="0.25">
      <c r="A2" s="6"/>
    </row>
    <row r="12" spans="1:20" x14ac:dyDescent="0.25">
      <c r="S12">
        <v>66.150000000000006</v>
      </c>
      <c r="T12">
        <f>S12*10.764</f>
        <v>712.03859999999997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0" sqref="T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5:T15"/>
  <sheetViews>
    <sheetView topLeftCell="A7" zoomScaleNormal="100" workbookViewId="0">
      <selection activeCell="T16" sqref="T16"/>
    </sheetView>
  </sheetViews>
  <sheetFormatPr defaultRowHeight="15" x14ac:dyDescent="0.25"/>
  <sheetData>
    <row r="15" spans="19:20" x14ac:dyDescent="0.25">
      <c r="S15">
        <v>81.95</v>
      </c>
      <c r="T15">
        <f>S15*10.764</f>
        <v>882.10979999999995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3:Z13"/>
  <sheetViews>
    <sheetView topLeftCell="F4" zoomScaleNormal="100" workbookViewId="0">
      <selection activeCell="Z14" sqref="Z14"/>
    </sheetView>
  </sheetViews>
  <sheetFormatPr defaultRowHeight="15" x14ac:dyDescent="0.25"/>
  <sheetData>
    <row r="13" spans="25:26" x14ac:dyDescent="0.25">
      <c r="Y13">
        <v>84.61</v>
      </c>
      <c r="Z13">
        <f>Y13*10.764</f>
        <v>910.74203999999997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7" sqref="B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K37" sqref="K3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2024-11-25T10:07:20Z</dcterms:modified>
</cp:coreProperties>
</file>