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Sayali Sachin pujare - SBI - Approx\"/>
    </mc:Choice>
  </mc:AlternateContent>
  <xr:revisionPtr revIDLastSave="0" documentId="13_ncr:1_{894E17D0-7621-4F9E-8BBD-345AC9FE09F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4" i="16" l="1"/>
  <c r="T12" i="15"/>
  <c r="U18" i="14"/>
  <c r="U12" i="13"/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<sst xmlns="http://schemas.openxmlformats.org/spreadsheetml/2006/main" count="49" uniqueCount="43">
  <si>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</si>
  <si>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</si>
  <si>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</si>
  <si>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</si>
  <si>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</si>
  <si>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</si>
  <si>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</si>
  <si>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</si>
  <si>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</si>
  <si>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</si>
  <si>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</si>
  <si>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</si>
  <si>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</si>
  <si>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</si>
  <si>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</si>
  <si>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</si>
  <si>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</si>
  <si>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</si>
  <si>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</si>
  <si>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</si>
  <si>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</si>
  <si>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</si>
  <si>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</si>
  <si>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</si>
  <si>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</si>
  <si>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</si>
  <si>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</si>
  <si>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</si>
  <si>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</si>
  <si>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</si>
  <si>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</si>
  <si>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</si>
  <si>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</si>
  <si>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</si>
  <si>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</si>
  <si>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</si>
  <si>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</si>
  <si>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</si>
  <si>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</si>
  <si>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</si>
  <si>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RBO Sanpada ) - Sayali Sachin pujare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</si>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</sst>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40</xdr:row>
      <xdr:rowOff>153421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B6CF3-C1E2-4B7F-A22D-82804644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31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2</xdr:row>
      <xdr:rowOff>123825</xdr:rowOff>
    </xdr:from>
    <xdr:to>
      <xdr:col>16</xdr:col>
      <xdr:colOff>1227</xdr:colOff>
      <xdr:row>39</xdr:row>
      <xdr:rowOff>58124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347A4F-441B-4496-8386-AE8416F7E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504825"/>
          <a:ext cx="8792802" cy="6982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C4E386-E69A-4270-82A2-817A5E204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58349</xdr:colOff>
      <xdr:row>44</xdr:row>
      <xdr:rowOff>124939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8E4A7F-74CF-45F9-B1F3-9E977ECEC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92749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458200</xdr:colOff>
      <xdr:row>54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09763-E2A0-4414-9CBE-D922556F5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63800" cy="8954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439147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1A5EF4-AF1E-47F1-BA6A-F6203B73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144747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BDB74-9774-4E4B-9BFC-42D33A9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697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31AA60-4055-4DD7-98CB-1FC948F7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5736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6EC1E-6D52-4A8A-8EE2-EE2F1DEC2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7916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U33" sqref="U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397</v>
      </c>
      <c r="C3" s="4">
        <f>B3*1.2</f>
        <v>476.4</v>
      </c>
      <c r="D3" s="4">
        <f t="shared" ref="D3:D14" si="2">C3*1.2</f>
        <v>571.67999999999995</v>
      </c>
      <c r="E3" s="5">
        <f t="shared" ref="E3:E14" si="3">R3</f>
        <v>4800000</v>
      </c>
      <c r="F3" s="9">
        <f t="shared" ref="F3:F14" si="4">ROUND((E3/B3),0)</f>
        <v>12091</v>
      </c>
      <c r="G3" s="9">
        <f t="shared" ref="G3:G14" si="5">ROUND((E3/C3),0)</f>
        <v>10076</v>
      </c>
      <c r="H3" s="9">
        <f t="shared" ref="H3:H14" si="6">ROUND((E3/D3),0)</f>
        <v>8396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397</v>
      </c>
      <c r="R3" s="2">
        <v>4800000</v>
      </c>
    </row>
    <row r="4" spans="1:20" x14ac:dyDescent="0.25">
      <c r="A4" s="4">
        <f t="shared" ref="A4:A9" si="9">N4</f>
        <v>0</v>
      </c>
      <c r="B4" s="4">
        <f t="shared" ref="B4:B9" si="10">Q4</f>
        <v>670</v>
      </c>
      <c r="C4" s="4">
        <f t="shared" ref="C4:C9" si="11">B4*1.2</f>
        <v>804</v>
      </c>
      <c r="D4" s="4">
        <f t="shared" ref="D4:D9" si="12">C4*1.2</f>
        <v>964.8</v>
      </c>
      <c r="E4" s="5">
        <f t="shared" ref="E4:E9" si="13">R4</f>
        <v>10600000</v>
      </c>
      <c r="F4" s="9">
        <f t="shared" ref="F4:F9" si="14">ROUND((E4/B4),0)</f>
        <v>15821</v>
      </c>
      <c r="G4" s="9">
        <f t="shared" ref="G4:G9" si="15">ROUND((E4/C4),0)</f>
        <v>13184</v>
      </c>
      <c r="H4" s="9">
        <f t="shared" ref="H4:H9" si="16">ROUND((E4/D4),0)</f>
        <v>10987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670</v>
      </c>
      <c r="R4" s="2">
        <v>10600000</v>
      </c>
    </row>
    <row r="5" spans="1:20" x14ac:dyDescent="0.25">
      <c r="A5" s="4">
        <f t="shared" si="9"/>
        <v>0</v>
      </c>
      <c r="B5" s="4">
        <f t="shared" si="10"/>
        <v>504</v>
      </c>
      <c r="C5" s="4">
        <f t="shared" si="11"/>
        <v>604.79999999999995</v>
      </c>
      <c r="D5" s="4">
        <f t="shared" si="12"/>
        <v>725.75999999999988</v>
      </c>
      <c r="E5" s="5">
        <f t="shared" si="13"/>
        <v>7200000</v>
      </c>
      <c r="F5" s="9">
        <f t="shared" si="14"/>
        <v>14286</v>
      </c>
      <c r="G5" s="9">
        <f t="shared" si="15"/>
        <v>11905</v>
      </c>
      <c r="H5" s="9">
        <f t="shared" si="16"/>
        <v>9921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504</v>
      </c>
      <c r="R5" s="2">
        <v>7200000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730</v>
      </c>
      <c r="C16" s="4">
        <f>B16*1.2</f>
        <v>876</v>
      </c>
      <c r="D16" s="4">
        <f t="shared" ref="D16:D28" si="34">C16*1.2</f>
        <v>1051.2</v>
      </c>
      <c r="E16" s="5">
        <f t="shared" ref="E16:E28" si="35">R16</f>
        <v>11500000</v>
      </c>
      <c r="F16" s="9">
        <f t="shared" ref="F16:F28" si="36">ROUND((E16/B16),0)</f>
        <v>15753</v>
      </c>
      <c r="G16" s="9">
        <f t="shared" ref="G16:G28" si="37">ROUND((E16/C16),0)</f>
        <v>13128</v>
      </c>
      <c r="H16" s="9">
        <f t="shared" ref="H16:H28" si="38">ROUND((E16/D16),0)</f>
        <v>10940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730</v>
      </c>
      <c r="R16" s="2">
        <v>11500000</v>
      </c>
    </row>
    <row r="17" spans="1:24" x14ac:dyDescent="0.25">
      <c r="A17" s="4">
        <f t="shared" si="32"/>
        <v>0</v>
      </c>
      <c r="B17" s="4">
        <f t="shared" si="33"/>
        <v>780</v>
      </c>
      <c r="C17" s="4">
        <f t="shared" ref="C17:C28" si="41">B17*1.2</f>
        <v>936</v>
      </c>
      <c r="D17" s="4">
        <f t="shared" si="34"/>
        <v>1123.2</v>
      </c>
      <c r="E17" s="5">
        <f t="shared" si="35"/>
        <v>12000000</v>
      </c>
      <c r="F17" s="9">
        <f t="shared" si="36"/>
        <v>15385</v>
      </c>
      <c r="G17" s="9">
        <f t="shared" si="37"/>
        <v>12821</v>
      </c>
      <c r="H17" s="9">
        <f t="shared" si="38"/>
        <v>10684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780</v>
      </c>
      <c r="R17" s="2">
        <v>12000000</v>
      </c>
    </row>
    <row r="18" spans="1:24" x14ac:dyDescent="0.25">
      <c r="A18" s="4">
        <f t="shared" si="32"/>
        <v>0</v>
      </c>
      <c r="B18" s="4">
        <f t="shared" si="33"/>
        <v>958.33333333333337</v>
      </c>
      <c r="C18" s="4">
        <f t="shared" si="41"/>
        <v>1150</v>
      </c>
      <c r="D18" s="4">
        <f t="shared" si="34"/>
        <v>1380</v>
      </c>
      <c r="E18" s="5">
        <f t="shared" si="35"/>
        <v>13000000</v>
      </c>
      <c r="F18" s="9">
        <f t="shared" si="36"/>
        <v>13565</v>
      </c>
      <c r="G18" s="9">
        <f t="shared" si="37"/>
        <v>11304</v>
      </c>
      <c r="H18" s="9">
        <f t="shared" si="38"/>
        <v>9420</v>
      </c>
      <c r="I18" s="4" t="e">
        <f>#REF!</f>
        <v>#REF!</v>
      </c>
      <c r="J18" s="4">
        <f t="shared" si="39"/>
        <v>0</v>
      </c>
      <c r="O18">
        <v>0</v>
      </c>
      <c r="P18">
        <v>1150</v>
      </c>
      <c r="Q18">
        <f t="shared" si="40"/>
        <v>958.33333333333337</v>
      </c>
      <c r="R18" s="2">
        <v>13000000</v>
      </c>
    </row>
    <row r="19" spans="1:24" x14ac:dyDescent="0.25">
      <c r="A19" s="4">
        <f t="shared" si="32"/>
        <v>0</v>
      </c>
      <c r="B19" s="4">
        <f t="shared" si="33"/>
        <v>720</v>
      </c>
      <c r="C19" s="4">
        <f t="shared" si="41"/>
        <v>864</v>
      </c>
      <c r="D19" s="4">
        <f t="shared" si="34"/>
        <v>1036.8</v>
      </c>
      <c r="E19" s="5">
        <f t="shared" si="35"/>
        <v>11800000</v>
      </c>
      <c r="F19" s="9">
        <f t="shared" si="36"/>
        <v>16389</v>
      </c>
      <c r="G19" s="9">
        <f t="shared" si="37"/>
        <v>13657</v>
      </c>
      <c r="H19" s="9">
        <f t="shared" si="38"/>
        <v>11381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720</v>
      </c>
      <c r="R19" s="2">
        <v>11800000</v>
      </c>
    </row>
    <row r="20" spans="1:24" x14ac:dyDescent="0.25">
      <c r="A20" s="4">
        <f t="shared" si="32"/>
        <v>0</v>
      </c>
      <c r="B20" s="4">
        <f t="shared" si="33"/>
        <v>750</v>
      </c>
      <c r="C20" s="4">
        <f t="shared" si="41"/>
        <v>900</v>
      </c>
      <c r="D20" s="4">
        <f t="shared" si="34"/>
        <v>1080</v>
      </c>
      <c r="E20" s="5">
        <f t="shared" si="35"/>
        <v>12800000</v>
      </c>
      <c r="F20" s="9">
        <f t="shared" si="36"/>
        <v>17067</v>
      </c>
      <c r="G20" s="9">
        <f t="shared" si="37"/>
        <v>14222</v>
      </c>
      <c r="H20" s="9">
        <f t="shared" si="38"/>
        <v>11852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750</v>
      </c>
      <c r="R20" s="2">
        <v>12800000</v>
      </c>
    </row>
    <row r="21" spans="1:24" x14ac:dyDescent="0.25">
      <c r="A21" s="4">
        <f t="shared" si="32"/>
        <v>0</v>
      </c>
      <c r="B21" s="4">
        <f t="shared" si="33"/>
        <v>737</v>
      </c>
      <c r="C21" s="4">
        <f t="shared" si="41"/>
        <v>884.4</v>
      </c>
      <c r="D21" s="4">
        <f t="shared" si="34"/>
        <v>1061.28</v>
      </c>
      <c r="E21" s="5">
        <f t="shared" si="35"/>
        <v>11200000</v>
      </c>
      <c r="F21" s="9">
        <f t="shared" si="36"/>
        <v>15197</v>
      </c>
      <c r="G21" s="9">
        <f t="shared" si="37"/>
        <v>12664</v>
      </c>
      <c r="H21" s="9">
        <f t="shared" si="38"/>
        <v>10553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737</v>
      </c>
      <c r="R21" s="2">
        <v>11200000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47.597999999999999</v>
      </c>
      <c r="G33">
        <f>F33*10.764</f>
        <v>512.34487200000001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5:25" ht="15.75" x14ac:dyDescent="0.25">
      <c r="U37" s="17"/>
      <c r="V37" s="26"/>
      <c r="W37" s="27">
        <f>W36%</f>
        <v>0.105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16737.5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512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8569600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8398208</v>
      </c>
      <c r="X46" s="35"/>
      <c r="Y46" s="15">
        <f>W46*0.8</f>
        <v>6718566.4000000004</v>
      </c>
    </row>
    <row r="47" spans="5:25" ht="15.75" x14ac:dyDescent="0.25">
      <c r="S47" s="10"/>
      <c r="T47" s="10"/>
      <c r="U47" s="17" t="s">
        <v>26</v>
      </c>
      <c r="V47" s="23"/>
      <c r="W47" s="34">
        <f>W45*0.8</f>
        <v>6855680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1280000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17853.333333333332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U44"/>
  <sheetViews>
    <sheetView zoomScaleNormal="100" workbookViewId="0">
      <selection activeCell="V17" sqref="V17"/>
    </sheetView>
  </sheetViews>
  <sheetFormatPr defaultRowHeight="15" x14ac:dyDescent="0.25"/>
  <sheetData>
    <row r="12" spans="20:21" x14ac:dyDescent="0.25">
      <c r="T12">
        <v>36.911999999999999</v>
      </c>
      <c r="U12">
        <f>T12*10.764</f>
        <v>397.32076799999999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8:U18"/>
  <sheetViews>
    <sheetView topLeftCell="A6" workbookViewId="0">
      <selection activeCell="U19" sqref="U19"/>
    </sheetView>
  </sheetViews>
  <sheetFormatPr defaultRowHeight="15" x14ac:dyDescent="0.25"/>
  <sheetData>
    <row r="18" spans="20:21" x14ac:dyDescent="0.25">
      <c r="T18">
        <v>62.271999999999998</v>
      </c>
      <c r="U18">
        <f>T18*10.764</f>
        <v>670.29580799999997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2"/>
  <sheetViews>
    <sheetView zoomScaleNormal="100" workbookViewId="0">
      <selection activeCell="T13" sqref="T13"/>
    </sheetView>
  </sheetViews>
  <sheetFormatPr defaultRowHeight="15" x14ac:dyDescent="0.25"/>
  <sheetData>
    <row r="2" spans="1:20" x14ac:dyDescent="0.25">
      <c r="A2" s="6"/>
    </row>
    <row r="12" spans="1:20" x14ac:dyDescent="0.25">
      <c r="S12">
        <v>46.865000000000002</v>
      </c>
      <c r="T12">
        <f>S12*10.764</f>
        <v>504.45486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4:T19"/>
  <sheetViews>
    <sheetView zoomScaleNormal="100" workbookViewId="0">
      <selection activeCell="T15" sqref="T15"/>
    </sheetView>
  </sheetViews>
  <sheetFormatPr defaultRowHeight="15" x14ac:dyDescent="0.25"/>
  <sheetData>
    <row r="14" spans="19:20" x14ac:dyDescent="0.25">
      <c r="S14">
        <v>46.865000000000002</v>
      </c>
      <c r="T14">
        <f>S14*10.764</f>
        <v>504.45486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P21" sqref="P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7" sqref="S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2024-11-26T05:34:57Z</dcterms:modified>
</cp:coreProperties>
</file>