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 activeTab="1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D14" i="2" l="1"/>
  <c r="C20" i="2"/>
  <c r="D20" i="2"/>
  <c r="E27" i="1" l="1"/>
  <c r="D33" i="1" l="1"/>
  <c r="D34" i="1"/>
  <c r="D35" i="1"/>
  <c r="G35" i="1" s="1"/>
  <c r="D36" i="1"/>
  <c r="G36" i="1" s="1"/>
  <c r="D37" i="1"/>
  <c r="G33" i="1"/>
  <c r="G34" i="1"/>
  <c r="G37" i="1"/>
  <c r="F33" i="1"/>
  <c r="F34" i="1"/>
  <c r="F35" i="1"/>
  <c r="F36" i="1"/>
  <c r="F37" i="1"/>
  <c r="G32" i="1"/>
  <c r="F32" i="1"/>
  <c r="D32" i="1"/>
  <c r="H23" i="1" l="1"/>
  <c r="C23" i="1"/>
  <c r="J21" i="1"/>
  <c r="H21" i="1"/>
  <c r="H20" i="1"/>
  <c r="C25" i="1"/>
  <c r="J16" i="1"/>
  <c r="L12" i="1"/>
  <c r="C20" i="1"/>
  <c r="K10" i="1"/>
  <c r="L10" i="1"/>
  <c r="K8" i="1"/>
  <c r="K9" i="1"/>
  <c r="K7" i="1"/>
  <c r="H8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</calcChain>
</file>

<file path=xl/sharedStrings.xml><?xml version="1.0" encoding="utf-8"?>
<sst xmlns="http://schemas.openxmlformats.org/spreadsheetml/2006/main" count="43" uniqueCount="42">
  <si>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</si>
  <si>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</si>
  <si>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</si>
  <si>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</si>
  <si>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</si>
  <si>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</si>
  <si>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</si>
  <si>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</si>
  <si>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</si>
  <si>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</si>
  <si>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</si>
  <si>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</si>
  <si>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</si>
  <si>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</si>
  <si>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</si>
  <si>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</si>
  <si>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</si>
  <si>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</si>
  <si>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</si>
  <si>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</t>
  </si>
  <si>
    <t>SBI\RASMECCC Panvel\Dipti Deep Mahajan</t>
  </si>
  <si>
    <t>incl. car parking</t>
  </si>
  <si>
    <t>Sr.</t>
  </si>
  <si>
    <t>Particulars</t>
  </si>
  <si>
    <t>Percentage</t>
  </si>
  <si>
    <t>RCC Footing/Foundation</t>
  </si>
  <si>
    <t>RCC Plinth</t>
  </si>
  <si>
    <t>Full Building RCC</t>
  </si>
  <si>
    <t>Internal Brick work</t>
  </si>
  <si>
    <t>External Brickwork</t>
  </si>
  <si>
    <t>Internal plastering</t>
  </si>
  <si>
    <t xml:space="preserve"> External plastering</t>
  </si>
  <si>
    <t>Doors &amp; Windows</t>
  </si>
  <si>
    <t>Flooring</t>
  </si>
  <si>
    <t>Tiling &amp; Kitchen Platform</t>
  </si>
  <si>
    <t>Internal painting</t>
  </si>
  <si>
    <t>External painting</t>
  </si>
  <si>
    <t xml:space="preserve"> plumbing</t>
  </si>
  <si>
    <t>Electrification, Sanitary installation</t>
  </si>
  <si>
    <t>Lift Installation</t>
  </si>
  <si>
    <t>Passage, Staircase &amp; Lobby development</t>
  </si>
  <si>
    <t>External developments / Final finishing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</si>
</sst>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0" fillId="0" borderId="0" xfId="1" applyFont="1"/>
    <xf numFmtId="43" fontId="0" fillId="0" borderId="0" xfId="1" applyFont="1" applyBorder="1"/>
    <xf numFmtId="43" fontId="0" fillId="0" borderId="0" xfId="1" applyFont="1" applyFill="1" applyBorder="1"/>
    <xf numFmtId="43" fontId="0" fillId="0" borderId="0" xfId="0" applyNumberFormat="1"/>
    <xf numFmtId="164" fontId="0" fillId="0" borderId="0" xfId="1" applyNumberFormat="1" applyFont="1" applyBorder="1"/>
    <xf numFmtId="43" fontId="0" fillId="0" borderId="0" xfId="0" applyNumberFormat="1" applyFill="1" applyBorder="1"/>
    <xf numFmtId="0" fontId="7" fillId="0" borderId="9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7" fillId="0" borderId="9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10" xfId="0" applyBorder="1" applyAlignment="1">
      <alignment horizontal="center" vertical="top" wrapText="1"/>
    </xf>
    <xf numFmtId="49" fontId="0" fillId="0" borderId="12" xfId="0" applyNumberFormat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2" fontId="0" fillId="0" borderId="15" xfId="0" applyNumberFormat="1" applyBorder="1" applyAlignment="1">
      <alignment horizontal="center" vertical="top" wrapText="1"/>
    </xf>
    <xf numFmtId="2" fontId="0" fillId="0" borderId="17" xfId="0" applyNumberFormat="1" applyBorder="1" applyAlignment="1">
      <alignment horizontal="center" vertical="top" wrapText="1"/>
    </xf>
    <xf numFmtId="2" fontId="0" fillId="0" borderId="0" xfId="0" applyNumberFormat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topLeftCell="A14" zoomScale="130" zoomScaleNormal="130" workbookViewId="0">
      <selection activeCell="E28" sqref="E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8" max="8" width="12.28515625" bestFit="1" customWidth="1"/>
    <col min="10" max="10" width="13.4257812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16000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13400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>
        <v>63.237000000000002</v>
      </c>
      <c r="I7" s="5"/>
      <c r="J7" s="5">
        <v>51.886000000000003</v>
      </c>
      <c r="K7" s="5">
        <f>J7*10.764</f>
        <v>558.50090399999999</v>
      </c>
      <c r="L7" s="6">
        <v>559</v>
      </c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>
        <f>H7*10.764</f>
        <v>680.68306799999993</v>
      </c>
      <c r="I8" s="5"/>
      <c r="J8" s="5">
        <v>4.742</v>
      </c>
      <c r="K8" s="5">
        <f t="shared" ref="K8:K9" si="0">J8*10.764</f>
        <v>51.042887999999998</v>
      </c>
      <c r="L8" s="6">
        <v>51</v>
      </c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>
        <v>1.421</v>
      </c>
      <c r="K9" s="5">
        <f t="shared" si="0"/>
        <v>15.295643999999999</v>
      </c>
      <c r="L9" s="6">
        <v>15</v>
      </c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>
        <f t="shared" ref="K10:L10" si="1">SUM(K7:K9)</f>
        <v>624.83943599999998</v>
      </c>
      <c r="L10" s="6">
        <f t="shared" si="1"/>
        <v>625</v>
      </c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>
        <f>L10*1.1</f>
        <v>687.5</v>
      </c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13400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>
        <v>559</v>
      </c>
      <c r="K15" s="5"/>
      <c r="L15" s="6"/>
    </row>
    <row r="16" spans="1:12" x14ac:dyDescent="0.25">
      <c r="A16" s="41" t="s">
        <v>13</v>
      </c>
      <c r="B16" s="44"/>
      <c r="C16" s="40">
        <f>C14+C13</f>
        <v>16000</v>
      </c>
      <c r="D16" s="29"/>
      <c r="E16" s="5"/>
      <c r="F16" s="5"/>
      <c r="G16" s="5"/>
      <c r="H16" s="5"/>
      <c r="I16" s="5"/>
      <c r="J16" s="5">
        <f>J15*1.1+51+15</f>
        <v>680.90000000000009</v>
      </c>
      <c r="K16" s="5"/>
      <c r="L16" s="6"/>
    </row>
    <row r="17" spans="1:12" x14ac:dyDescent="0.25">
      <c r="B17" s="9"/>
      <c r="C17" s="36"/>
      <c r="D17" s="30"/>
      <c r="I17" s="47"/>
      <c r="J17" s="5">
        <v>681</v>
      </c>
      <c r="K17" s="5"/>
      <c r="L17" s="6"/>
    </row>
    <row r="18" spans="1:12" x14ac:dyDescent="0.25">
      <c r="A18" s="41" t="s">
        <v>18</v>
      </c>
      <c r="B18" s="42"/>
      <c r="C18" s="43">
        <v>625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10000000</v>
      </c>
      <c r="D19" s="45" t="s">
        <v>21</v>
      </c>
      <c r="H19" s="53">
        <v>97700</v>
      </c>
      <c r="J19" s="54">
        <v>681</v>
      </c>
      <c r="K19" s="5"/>
      <c r="L19" s="11"/>
    </row>
    <row r="20" spans="1:12" x14ac:dyDescent="0.25">
      <c r="A20" s="4" t="s">
        <v>14</v>
      </c>
      <c r="B20" s="5"/>
      <c r="C20" s="20">
        <f>C19*0.98</f>
        <v>9800000</v>
      </c>
      <c r="D20" s="50"/>
      <c r="E20" s="51"/>
      <c r="H20" s="53">
        <f>H19/100*110</f>
        <v>107470</v>
      </c>
      <c r="J20" s="55">
        <v>9984</v>
      </c>
      <c r="K20" s="5"/>
      <c r="L20" s="6"/>
    </row>
    <row r="21" spans="1:12" x14ac:dyDescent="0.25">
      <c r="A21" s="4" t="s">
        <v>15</v>
      </c>
      <c r="B21" s="5"/>
      <c r="C21" s="20">
        <f>C19*0.8</f>
        <v>8000000</v>
      </c>
      <c r="D21" s="32"/>
      <c r="E21" s="52"/>
      <c r="H21" s="53">
        <f>H20/10.764</f>
        <v>9984.2066146413981</v>
      </c>
      <c r="J21" s="54">
        <f>J20*J19</f>
        <v>6799104</v>
      </c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C4*681</f>
        <v>1770600</v>
      </c>
      <c r="D23" s="33"/>
      <c r="H23" s="56">
        <f>H20-H19</f>
        <v>9770</v>
      </c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20833.333333333332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58">
        <f>C19/681</f>
        <v>14684.287812041115</v>
      </c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>
        <v>606</v>
      </c>
      <c r="D32" s="5">
        <f>C32*1.2</f>
        <v>727.19999999999993</v>
      </c>
      <c r="E32" s="57">
        <v>8929464</v>
      </c>
      <c r="F32" s="57">
        <f>E32/C32</f>
        <v>14735.089108910892</v>
      </c>
      <c r="G32" s="57">
        <f>E32/D32</f>
        <v>12279.24092409241</v>
      </c>
      <c r="H32" s="5"/>
      <c r="I32" s="5"/>
      <c r="J32" s="5"/>
    </row>
    <row r="33" spans="1:10" x14ac:dyDescent="0.25">
      <c r="A33" s="17"/>
      <c r="B33" s="5"/>
      <c r="C33" s="5"/>
      <c r="D33" s="5">
        <f t="shared" ref="D33:D37" si="2">C33*1.2</f>
        <v>0</v>
      </c>
      <c r="E33" s="57"/>
      <c r="F33" s="57" t="e">
        <f t="shared" ref="F33:F37" si="3">E33/C33</f>
        <v>#DIV/0!</v>
      </c>
      <c r="G33" s="57" t="e">
        <f t="shared" ref="G33:G37" si="4">E33/D33</f>
        <v>#DIV/0!</v>
      </c>
      <c r="H33" s="5"/>
      <c r="I33" s="5"/>
      <c r="J33" s="5"/>
    </row>
    <row r="34" spans="1:10" x14ac:dyDescent="0.25">
      <c r="A34" s="17"/>
      <c r="B34" s="5"/>
      <c r="C34" s="5">
        <v>518</v>
      </c>
      <c r="D34" s="5">
        <f t="shared" si="2"/>
        <v>621.6</v>
      </c>
      <c r="E34" s="57">
        <v>8500000</v>
      </c>
      <c r="F34" s="57">
        <f t="shared" si="3"/>
        <v>16409.266409266409</v>
      </c>
      <c r="G34" s="57">
        <f t="shared" si="4"/>
        <v>13674.388674388674</v>
      </c>
      <c r="H34" s="5"/>
      <c r="I34" s="5"/>
      <c r="J34" s="5"/>
    </row>
    <row r="35" spans="1:10" x14ac:dyDescent="0.25">
      <c r="A35" s="17"/>
      <c r="B35" s="5"/>
      <c r="C35" s="5">
        <v>518</v>
      </c>
      <c r="D35" s="5">
        <f t="shared" si="2"/>
        <v>621.6</v>
      </c>
      <c r="E35" s="57">
        <v>8900000</v>
      </c>
      <c r="F35" s="57">
        <f t="shared" si="3"/>
        <v>17181.467181467182</v>
      </c>
      <c r="G35" s="57">
        <f t="shared" si="4"/>
        <v>14317.889317889318</v>
      </c>
      <c r="H35" s="5"/>
      <c r="I35" s="5"/>
      <c r="J35" s="5"/>
    </row>
    <row r="36" spans="1:10" x14ac:dyDescent="0.25">
      <c r="A36" s="17"/>
      <c r="B36" s="5"/>
      <c r="C36" s="5"/>
      <c r="D36" s="5">
        <f t="shared" si="2"/>
        <v>0</v>
      </c>
      <c r="E36" s="57"/>
      <c r="F36" s="57" t="e">
        <f t="shared" si="3"/>
        <v>#DIV/0!</v>
      </c>
      <c r="G36" s="57" t="e">
        <f t="shared" si="4"/>
        <v>#DIV/0!</v>
      </c>
      <c r="H36" s="5"/>
      <c r="I36" s="5"/>
      <c r="J36" s="5"/>
    </row>
    <row r="37" spans="1:10" x14ac:dyDescent="0.25">
      <c r="A37" s="5"/>
      <c r="B37" s="5"/>
      <c r="C37" s="5"/>
      <c r="D37" s="5">
        <f t="shared" si="2"/>
        <v>0</v>
      </c>
      <c r="E37" s="57"/>
      <c r="F37" s="57" t="e">
        <f t="shared" si="3"/>
        <v>#DIV/0!</v>
      </c>
      <c r="G37" s="57" t="e">
        <f t="shared" si="4"/>
        <v>#DIV/0!</v>
      </c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N7" sqref="N7"/>
    </sheetView>
  </sheetViews>
  <sheetFormatPr defaultRowHeight="15" x14ac:dyDescent="0.25"/>
  <cols>
    <col min="2" max="2" width="50.140625" customWidth="1"/>
  </cols>
  <sheetData>
    <row r="1" spans="1:5" ht="30.75" thickBot="1" x14ac:dyDescent="0.3">
      <c r="A1" s="59" t="s">
        <v>22</v>
      </c>
      <c r="B1" s="59" t="s">
        <v>23</v>
      </c>
      <c r="C1" s="64" t="s">
        <v>24</v>
      </c>
      <c r="D1" s="65"/>
      <c r="E1" s="65"/>
    </row>
    <row r="2" spans="1:5" x14ac:dyDescent="0.25">
      <c r="A2" s="66"/>
      <c r="B2" s="60"/>
      <c r="C2" s="67"/>
      <c r="D2" s="65"/>
      <c r="E2" s="65"/>
    </row>
    <row r="3" spans="1:5" x14ac:dyDescent="0.25">
      <c r="A3" s="68">
        <v>1</v>
      </c>
      <c r="B3" s="61" t="s">
        <v>25</v>
      </c>
      <c r="C3" s="69">
        <v>5</v>
      </c>
      <c r="D3" s="65">
        <v>5</v>
      </c>
      <c r="E3" s="65"/>
    </row>
    <row r="4" spans="1:5" x14ac:dyDescent="0.25">
      <c r="A4" s="68">
        <v>2</v>
      </c>
      <c r="B4" s="61" t="s">
        <v>26</v>
      </c>
      <c r="C4" s="69">
        <v>5</v>
      </c>
      <c r="D4" s="65">
        <v>5</v>
      </c>
      <c r="E4" s="65"/>
    </row>
    <row r="5" spans="1:5" x14ac:dyDescent="0.25">
      <c r="A5" s="68">
        <v>3</v>
      </c>
      <c r="B5" s="61" t="s">
        <v>27</v>
      </c>
      <c r="C5" s="69">
        <v>40</v>
      </c>
      <c r="D5" s="65">
        <v>40</v>
      </c>
      <c r="E5" s="65"/>
    </row>
    <row r="6" spans="1:5" x14ac:dyDescent="0.25">
      <c r="A6" s="68">
        <v>4</v>
      </c>
      <c r="B6" s="61" t="s">
        <v>28</v>
      </c>
      <c r="C6" s="69">
        <v>7</v>
      </c>
      <c r="D6" s="65">
        <v>7</v>
      </c>
      <c r="E6" s="65"/>
    </row>
    <row r="7" spans="1:5" x14ac:dyDescent="0.25">
      <c r="A7" s="68">
        <v>5</v>
      </c>
      <c r="B7" s="61" t="s">
        <v>29</v>
      </c>
      <c r="C7" s="69">
        <v>7</v>
      </c>
      <c r="D7" s="65">
        <v>7</v>
      </c>
      <c r="E7" s="65"/>
    </row>
    <row r="8" spans="1:5" x14ac:dyDescent="0.25">
      <c r="A8" s="68">
        <v>6</v>
      </c>
      <c r="B8" s="61" t="s">
        <v>30</v>
      </c>
      <c r="C8" s="69">
        <v>3.5</v>
      </c>
      <c r="D8" s="65">
        <v>3.5</v>
      </c>
      <c r="E8" s="65"/>
    </row>
    <row r="9" spans="1:5" x14ac:dyDescent="0.25">
      <c r="A9" s="68">
        <v>7</v>
      </c>
      <c r="B9" s="61" t="s">
        <v>31</v>
      </c>
      <c r="C9" s="69">
        <v>3.5</v>
      </c>
      <c r="D9" s="65">
        <v>3.5</v>
      </c>
      <c r="E9" s="65"/>
    </row>
    <row r="10" spans="1:5" x14ac:dyDescent="0.25">
      <c r="A10" s="68">
        <v>8</v>
      </c>
      <c r="B10" s="61" t="s">
        <v>32</v>
      </c>
      <c r="C10" s="69">
        <v>5</v>
      </c>
      <c r="D10" s="65"/>
      <c r="E10" s="65"/>
    </row>
    <row r="11" spans="1:5" x14ac:dyDescent="0.25">
      <c r="A11" s="68">
        <v>9</v>
      </c>
      <c r="B11" s="61" t="s">
        <v>33</v>
      </c>
      <c r="C11" s="69">
        <v>5</v>
      </c>
      <c r="D11" s="65">
        <v>5</v>
      </c>
      <c r="E11" s="65"/>
    </row>
    <row r="12" spans="1:5" x14ac:dyDescent="0.25">
      <c r="A12" s="68"/>
      <c r="B12" s="61" t="s">
        <v>34</v>
      </c>
      <c r="C12" s="69">
        <v>5</v>
      </c>
      <c r="D12" s="65"/>
      <c r="E12" s="65"/>
    </row>
    <row r="13" spans="1:5" x14ac:dyDescent="0.25">
      <c r="A13" s="68">
        <v>10</v>
      </c>
      <c r="B13" s="61" t="s">
        <v>35</v>
      </c>
      <c r="C13" s="69">
        <v>1.5</v>
      </c>
      <c r="D13" s="65"/>
      <c r="E13" s="65"/>
    </row>
    <row r="14" spans="1:5" x14ac:dyDescent="0.25">
      <c r="A14" s="68">
        <v>11</v>
      </c>
      <c r="B14" s="61" t="s">
        <v>36</v>
      </c>
      <c r="C14" s="69">
        <v>1.5</v>
      </c>
      <c r="D14" s="65">
        <f>C14/2</f>
        <v>0.75</v>
      </c>
      <c r="E14" s="65"/>
    </row>
    <row r="15" spans="1:5" x14ac:dyDescent="0.25">
      <c r="A15" s="68">
        <v>12</v>
      </c>
      <c r="B15" s="61" t="s">
        <v>37</v>
      </c>
      <c r="C15" s="69">
        <v>2.5</v>
      </c>
      <c r="D15" s="65">
        <v>2.5</v>
      </c>
      <c r="E15" s="65"/>
    </row>
    <row r="16" spans="1:5" x14ac:dyDescent="0.25">
      <c r="A16" s="68"/>
      <c r="B16" s="61" t="s">
        <v>38</v>
      </c>
      <c r="C16" s="69">
        <v>2.5</v>
      </c>
      <c r="D16" s="65"/>
      <c r="E16" s="65"/>
    </row>
    <row r="17" spans="1:5" x14ac:dyDescent="0.25">
      <c r="A17" s="68">
        <v>13</v>
      </c>
      <c r="B17" s="61" t="s">
        <v>39</v>
      </c>
      <c r="C17" s="69">
        <v>2</v>
      </c>
      <c r="D17" s="65"/>
      <c r="E17" s="65"/>
    </row>
    <row r="18" spans="1:5" x14ac:dyDescent="0.25">
      <c r="A18" s="68">
        <v>14</v>
      </c>
      <c r="B18" s="61" t="s">
        <v>40</v>
      </c>
      <c r="C18" s="69">
        <v>2</v>
      </c>
      <c r="D18" s="65"/>
      <c r="E18" s="65"/>
    </row>
    <row r="19" spans="1:5" ht="15.75" thickBot="1" x14ac:dyDescent="0.3">
      <c r="A19" s="68">
        <v>15</v>
      </c>
      <c r="B19" s="62" t="s">
        <v>41</v>
      </c>
      <c r="C19" s="70">
        <v>2</v>
      </c>
      <c r="D19" s="65"/>
      <c r="E19" s="65"/>
    </row>
    <row r="20" spans="1:5" x14ac:dyDescent="0.25">
      <c r="A20" s="63"/>
      <c r="B20" s="63"/>
      <c r="C20" s="71">
        <f>SUM(C3:C19)</f>
        <v>100</v>
      </c>
      <c r="D20" s="65">
        <f>SUM(D3:D19)</f>
        <v>79.25</v>
      </c>
      <c r="E20" s="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2024-11-26T10:06:27Z</dcterms:modified>
</cp:coreProperties>
</file>