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Rajendra Y keni - SVC\"/>
    </mc:Choice>
  </mc:AlternateContent>
  <xr:revisionPtr revIDLastSave="0" documentId="13_ncr:1_{E0A1515D-B882-4468-A476-EAA962B3989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2" i="4" l="1"/>
  <c r="Q28" i="4" l="1"/>
  <c r="T15" i="19" l="1"/>
  <c r="P26" i="4" l="1"/>
  <c r="S21" i="14" l="1"/>
  <c r="T22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B28" i="4"/>
  <c r="C28" i="4" s="1"/>
  <c r="D28" i="4" s="1"/>
  <c r="J28" i="4"/>
  <c r="I28" i="4"/>
  <c r="E28" i="4"/>
  <c r="A28" i="4"/>
  <c r="Q27" i="4"/>
  <c r="B27" i="4" s="1"/>
  <c r="C27" i="4" s="1"/>
  <c r="D27" i="4" s="1"/>
  <c r="J27" i="4"/>
  <c r="I27" i="4"/>
  <c r="E27" i="4"/>
  <c r="A27" i="4"/>
  <c r="B26" i="4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<sst xmlns="http://schemas.openxmlformats.org/spreadsheetml/2006/main" count="49" uniqueCount="42">
  <si>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</si>
  <si>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</si>
  <si>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</si>
  <si>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</si>
  <si>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</si>
  <si>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</si>
  <si>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</si>
  <si>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</si>
  <si>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</si>
  <si>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</si>
  <si>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</si>
  <si>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</si>
  <si>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</si>
  <si>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</si>
  <si>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</si>
  <si>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</si>
  <si>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</si>
  <si>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</si>
  <si>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</si>
  <si>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</si>
  <si>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</si>
  <si>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</si>
  <si>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</si>
  <si>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</si>
  <si>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</si>
  <si>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</si>
  <si>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</si>
  <si>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</si>
  <si>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</si>
  <si>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</si>
  <si>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</si>
  <si>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</si>
  <si>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</si>
  <si>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</si>
  <si>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</si>
  <si>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</si>
  <si>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</si>
  <si>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</si>
  <si>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SVC CO-OPERATIVE BANK LTD ( Kalwa ) - Rajendra Y keni &amp; Arvind Y keni</t>
  </si>
  <si>
    <t>Agree BUA</t>
  </si>
  <si>
    <t>rate on BUA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</si>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</sst>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40</xdr:row>
      <xdr:rowOff>182000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E2780-D362-4EF2-B3AF-08123973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34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144086</xdr:colOff>
      <xdr:row>43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94E19-9F95-4219-828B-92F680410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78486" cy="7116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39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A01567-D314-43E9-BE76-67C996A46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7249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42</xdr:row>
      <xdr:rowOff>96307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6967F-BCD9-4700-96C4-2A251370C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573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47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C0E45-296A-47E1-B738-EC940A89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7802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98DA2-C8AE-47A0-BC13-9D29E15D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297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25C46C-E4B4-4571-B65E-60E1E52D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2302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439147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44F162-474D-4B58-8256-25D98F24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44747" cy="8954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21F7E-192D-425E-97F8-3DD2F40E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497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488.33333333333337</v>
      </c>
      <c r="C3" s="4">
        <f>B3*1.2</f>
        <v>586</v>
      </c>
      <c r="D3" s="4">
        <f t="shared" ref="D3:D14" si="2">C3*1.2</f>
        <v>703.19999999999993</v>
      </c>
      <c r="E3" s="5">
        <f t="shared" ref="E3:E14" si="3">R3</f>
        <v>7450000</v>
      </c>
      <c r="F3" s="9">
        <f t="shared" ref="F3:F14" si="4">ROUND((E3/B3),0)</f>
        <v>15256</v>
      </c>
      <c r="G3" s="9">
        <f t="shared" ref="G3:G14" si="5">ROUND((E3/C3),0)</f>
        <v>12713</v>
      </c>
      <c r="H3" s="9">
        <f t="shared" ref="H3:H14" si="6">ROUND((E3/D3),0)</f>
        <v>10594</v>
      </c>
      <c r="I3" s="4" t="e">
        <f>#REF!</f>
        <v>#REF!</v>
      </c>
      <c r="J3" s="4">
        <f t="shared" ref="J3:J14" si="7">S3</f>
        <v>0</v>
      </c>
      <c r="O3">
        <v>0</v>
      </c>
      <c r="P3">
        <v>586</v>
      </c>
      <c r="Q3">
        <f t="shared" ref="P3:Q14" si="8">P3/1.2</f>
        <v>488.33333333333337</v>
      </c>
      <c r="R3" s="2">
        <v>7450000</v>
      </c>
    </row>
    <row r="4" spans="1:20" x14ac:dyDescent="0.25">
      <c r="A4" s="4">
        <f t="shared" ref="A4:A9" si="9">N4</f>
        <v>0</v>
      </c>
      <c r="B4" s="4">
        <f t="shared" ref="B4:B9" si="10">Q4</f>
        <v>460</v>
      </c>
      <c r="C4" s="4">
        <f t="shared" ref="C4:C9" si="11">B4*1.2</f>
        <v>552</v>
      </c>
      <c r="D4" s="4">
        <f t="shared" ref="D4:D9" si="12">C4*1.2</f>
        <v>662.4</v>
      </c>
      <c r="E4" s="5">
        <f t="shared" ref="E4:E9" si="13">R4</f>
        <v>6443000</v>
      </c>
      <c r="F4" s="9">
        <f t="shared" ref="F4:F9" si="14">ROUND((E4/B4),0)</f>
        <v>14007</v>
      </c>
      <c r="G4" s="9">
        <f t="shared" ref="G4:G9" si="15">ROUND((E4/C4),0)</f>
        <v>11672</v>
      </c>
      <c r="H4" s="9">
        <f t="shared" ref="H4:H9" si="16">ROUND((E4/D4),0)</f>
        <v>9727</v>
      </c>
      <c r="I4" s="4" t="e">
        <f>#REF!</f>
        <v>#REF!</v>
      </c>
      <c r="J4" s="4">
        <f t="shared" ref="J4:J9" si="17">S4</f>
        <v>0</v>
      </c>
      <c r="O4">
        <v>0</v>
      </c>
      <c r="P4">
        <v>552</v>
      </c>
      <c r="Q4">
        <f t="shared" ref="Q4:Q9" si="18">P4/1.2</f>
        <v>460</v>
      </c>
      <c r="R4" s="2">
        <v>6443000</v>
      </c>
    </row>
    <row r="5" spans="1:20" s="43" customFormat="1" x14ac:dyDescent="0.25">
      <c r="A5" s="41">
        <f t="shared" si="9"/>
        <v>0</v>
      </c>
      <c r="B5" s="41">
        <f t="shared" si="10"/>
        <v>616</v>
      </c>
      <c r="C5" s="41">
        <f t="shared" si="11"/>
        <v>739.19999999999993</v>
      </c>
      <c r="D5" s="41">
        <f t="shared" si="12"/>
        <v>887.03999999999985</v>
      </c>
      <c r="E5" s="42">
        <f t="shared" si="13"/>
        <v>12000000</v>
      </c>
      <c r="F5" s="41">
        <f t="shared" si="14"/>
        <v>19481</v>
      </c>
      <c r="G5" s="41">
        <f t="shared" si="15"/>
        <v>16234</v>
      </c>
      <c r="H5" s="41">
        <f t="shared" si="16"/>
        <v>13528</v>
      </c>
      <c r="I5" s="41" t="e">
        <f>#REF!</f>
        <v>#REF!</v>
      </c>
      <c r="J5" s="41">
        <f t="shared" si="17"/>
        <v>0</v>
      </c>
      <c r="O5" s="43">
        <v>0</v>
      </c>
      <c r="P5" s="43">
        <f t="shared" ref="P5:P9" si="19">O5/1.2</f>
        <v>0</v>
      </c>
      <c r="Q5" s="43">
        <v>616</v>
      </c>
      <c r="R5" s="44">
        <v>12000000</v>
      </c>
    </row>
    <row r="6" spans="1:20" s="43" customFormat="1" x14ac:dyDescent="0.25">
      <c r="A6" s="41">
        <f t="shared" si="9"/>
        <v>0</v>
      </c>
      <c r="B6" s="41">
        <f t="shared" si="10"/>
        <v>525</v>
      </c>
      <c r="C6" s="41">
        <f t="shared" si="11"/>
        <v>630</v>
      </c>
      <c r="D6" s="41">
        <f t="shared" si="12"/>
        <v>756</v>
      </c>
      <c r="E6" s="42">
        <f t="shared" si="13"/>
        <v>9570000</v>
      </c>
      <c r="F6" s="41">
        <f t="shared" si="14"/>
        <v>18229</v>
      </c>
      <c r="G6" s="41">
        <f t="shared" si="15"/>
        <v>15190</v>
      </c>
      <c r="H6" s="41">
        <f t="shared" si="16"/>
        <v>12659</v>
      </c>
      <c r="I6" s="41" t="e">
        <f>#REF!</f>
        <v>#REF!</v>
      </c>
      <c r="J6" s="41">
        <f t="shared" si="17"/>
        <v>0</v>
      </c>
      <c r="O6" s="43">
        <v>0</v>
      </c>
      <c r="P6" s="43">
        <v>630</v>
      </c>
      <c r="Q6" s="43">
        <f t="shared" si="18"/>
        <v>525</v>
      </c>
      <c r="R6" s="44">
        <v>9570000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450</v>
      </c>
      <c r="C16" s="41">
        <f>B16*1.2</f>
        <v>540</v>
      </c>
      <c r="D16" s="41">
        <f t="shared" ref="D16:D28" si="34">C16*1.2</f>
        <v>648</v>
      </c>
      <c r="E16" s="42">
        <f t="shared" ref="E16:E28" si="35">R16</f>
        <v>9500000</v>
      </c>
      <c r="F16" s="41">
        <f t="shared" ref="F16:F28" si="36">ROUND((E16/B16),0)</f>
        <v>21111</v>
      </c>
      <c r="G16" s="41">
        <f t="shared" ref="G16:G28" si="37">ROUND((E16/C16),0)</f>
        <v>17593</v>
      </c>
      <c r="H16" s="41">
        <f t="shared" ref="H16:H28" si="38">ROUND((E16/D16),0)</f>
        <v>14660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450</v>
      </c>
      <c r="R16" s="44">
        <v>9500000</v>
      </c>
    </row>
    <row r="17" spans="1:24" x14ac:dyDescent="0.25">
      <c r="A17" s="4">
        <f t="shared" si="32"/>
        <v>0</v>
      </c>
      <c r="B17" s="4">
        <f t="shared" si="33"/>
        <v>430</v>
      </c>
      <c r="C17" s="4">
        <f t="shared" ref="C17:C28" si="41">B17*1.2</f>
        <v>516</v>
      </c>
      <c r="D17" s="4">
        <f t="shared" si="34"/>
        <v>619.19999999999993</v>
      </c>
      <c r="E17" s="5">
        <f t="shared" si="35"/>
        <v>7800000</v>
      </c>
      <c r="F17" s="9">
        <f t="shared" si="36"/>
        <v>18140</v>
      </c>
      <c r="G17" s="9">
        <f t="shared" si="37"/>
        <v>15116</v>
      </c>
      <c r="H17" s="9">
        <f t="shared" si="38"/>
        <v>12597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430</v>
      </c>
      <c r="R17" s="2">
        <v>7800000</v>
      </c>
    </row>
    <row r="18" spans="1:24" x14ac:dyDescent="0.25">
      <c r="A18" s="4">
        <f t="shared" si="32"/>
        <v>0</v>
      </c>
      <c r="B18" s="4">
        <f t="shared" si="33"/>
        <v>432</v>
      </c>
      <c r="C18" s="4">
        <f t="shared" si="41"/>
        <v>518.4</v>
      </c>
      <c r="D18" s="4">
        <f t="shared" si="34"/>
        <v>622.07999999999993</v>
      </c>
      <c r="E18" s="5">
        <f t="shared" si="35"/>
        <v>8500000</v>
      </c>
      <c r="F18" s="9">
        <f t="shared" si="36"/>
        <v>19676</v>
      </c>
      <c r="G18" s="9">
        <f t="shared" si="37"/>
        <v>16397</v>
      </c>
      <c r="H18" s="9">
        <f t="shared" si="38"/>
        <v>13664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432</v>
      </c>
      <c r="R18" s="2">
        <v>8500000</v>
      </c>
    </row>
    <row r="19" spans="1:24" x14ac:dyDescent="0.25">
      <c r="A19" s="4">
        <f t="shared" si="32"/>
        <v>0</v>
      </c>
      <c r="B19" s="4">
        <f t="shared" si="33"/>
        <v>650</v>
      </c>
      <c r="C19" s="4">
        <f t="shared" si="41"/>
        <v>780</v>
      </c>
      <c r="D19" s="4">
        <f t="shared" si="34"/>
        <v>936</v>
      </c>
      <c r="E19" s="5">
        <f t="shared" si="35"/>
        <v>13500000</v>
      </c>
      <c r="F19" s="9">
        <f t="shared" si="36"/>
        <v>20769</v>
      </c>
      <c r="G19" s="9">
        <f t="shared" si="37"/>
        <v>17308</v>
      </c>
      <c r="H19" s="9">
        <f t="shared" si="38"/>
        <v>14423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650</v>
      </c>
      <c r="R19" s="2">
        <v>13500000</v>
      </c>
    </row>
    <row r="20" spans="1:24" x14ac:dyDescent="0.25">
      <c r="A20" s="4">
        <f t="shared" si="32"/>
        <v>0</v>
      </c>
      <c r="B20" s="4">
        <f t="shared" si="33"/>
        <v>450</v>
      </c>
      <c r="C20" s="4">
        <f t="shared" si="41"/>
        <v>540</v>
      </c>
      <c r="D20" s="4">
        <f t="shared" si="34"/>
        <v>648</v>
      </c>
      <c r="E20" s="5">
        <f t="shared" si="35"/>
        <v>9500000</v>
      </c>
      <c r="F20" s="9">
        <f t="shared" si="36"/>
        <v>21111</v>
      </c>
      <c r="G20" s="9">
        <f t="shared" si="37"/>
        <v>17593</v>
      </c>
      <c r="H20" s="9">
        <f t="shared" si="38"/>
        <v>14660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450</v>
      </c>
      <c r="R20" s="2">
        <v>9500000</v>
      </c>
    </row>
    <row r="21" spans="1:24" x14ac:dyDescent="0.25">
      <c r="A21" s="4">
        <f t="shared" si="32"/>
        <v>0</v>
      </c>
      <c r="B21" s="4">
        <f t="shared" si="33"/>
        <v>525</v>
      </c>
      <c r="C21" s="4">
        <f t="shared" si="41"/>
        <v>630</v>
      </c>
      <c r="D21" s="4">
        <f t="shared" si="34"/>
        <v>756</v>
      </c>
      <c r="E21" s="5">
        <f t="shared" si="35"/>
        <v>13000000</v>
      </c>
      <c r="F21" s="9">
        <f t="shared" si="36"/>
        <v>24762</v>
      </c>
      <c r="G21" s="9">
        <f t="shared" si="37"/>
        <v>20635</v>
      </c>
      <c r="H21" s="9">
        <f t="shared" si="38"/>
        <v>17196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525</v>
      </c>
      <c r="R21" s="2">
        <v>13000000</v>
      </c>
    </row>
    <row r="22" spans="1:24" x14ac:dyDescent="0.25">
      <c r="A22" s="4">
        <f t="shared" ref="A22:A24" si="42">N22</f>
        <v>0</v>
      </c>
      <c r="B22" s="4">
        <f t="shared" ref="B22:B24" si="43">Q22</f>
        <v>458.33333333333337</v>
      </c>
      <c r="C22" s="4">
        <f t="shared" ref="C22:C24" si="44">B22*1.2</f>
        <v>550</v>
      </c>
      <c r="D22" s="4">
        <f t="shared" ref="D22:D24" si="45">C22*1.2</f>
        <v>660</v>
      </c>
      <c r="E22" s="5">
        <f t="shared" ref="E22:E24" si="46">R22</f>
        <v>9500000</v>
      </c>
      <c r="F22" s="9">
        <f t="shared" ref="F22:F24" si="47">ROUND((E22/B22),0)</f>
        <v>20727</v>
      </c>
      <c r="G22" s="9">
        <f t="shared" ref="G22:G24" si="48">ROUND((E22/C22),0)</f>
        <v>17273</v>
      </c>
      <c r="H22" s="9">
        <f t="shared" ref="H22:H24" si="49">ROUND((E22/D22),0)</f>
        <v>14394</v>
      </c>
      <c r="I22" s="4" t="e">
        <f>#REF!</f>
        <v>#REF!</v>
      </c>
      <c r="J22" s="41">
        <f t="shared" ref="J22:J24" si="50">S22</f>
        <v>0</v>
      </c>
      <c r="O22">
        <v>0</v>
      </c>
      <c r="P22">
        <v>550</v>
      </c>
      <c r="Q22">
        <f t="shared" ref="Q22:Q24" si="51">P22/1.2</f>
        <v>458.33333333333337</v>
      </c>
      <c r="R22" s="2">
        <v>9500000</v>
      </c>
    </row>
    <row r="23" spans="1:24" x14ac:dyDescent="0.25">
      <c r="A23" s="4">
        <f t="shared" si="42"/>
        <v>0</v>
      </c>
      <c r="B23" s="4">
        <f t="shared" si="43"/>
        <v>791.66666666666674</v>
      </c>
      <c r="C23" s="4">
        <f t="shared" si="44"/>
        <v>950</v>
      </c>
      <c r="D23" s="4">
        <f t="shared" si="45"/>
        <v>1140</v>
      </c>
      <c r="E23" s="5">
        <f t="shared" si="46"/>
        <v>15000000</v>
      </c>
      <c r="F23" s="9">
        <f t="shared" si="47"/>
        <v>18947</v>
      </c>
      <c r="G23" s="9">
        <f t="shared" si="48"/>
        <v>15789</v>
      </c>
      <c r="H23" s="9">
        <f t="shared" si="49"/>
        <v>13158</v>
      </c>
      <c r="I23" s="4" t="e">
        <f>#REF!</f>
        <v>#REF!</v>
      </c>
      <c r="J23" s="4">
        <f t="shared" si="50"/>
        <v>0</v>
      </c>
      <c r="O23">
        <v>0</v>
      </c>
      <c r="P23">
        <v>950</v>
      </c>
      <c r="Q23">
        <f t="shared" si="51"/>
        <v>791.66666666666674</v>
      </c>
      <c r="R23" s="2">
        <v>15000000</v>
      </c>
    </row>
    <row r="24" spans="1:24" x14ac:dyDescent="0.25">
      <c r="A24" s="4">
        <f t="shared" si="42"/>
        <v>0</v>
      </c>
      <c r="B24" s="4">
        <f t="shared" si="43"/>
        <v>351.66666666666669</v>
      </c>
      <c r="C24" s="4">
        <f t="shared" si="44"/>
        <v>422</v>
      </c>
      <c r="D24" s="4">
        <f t="shared" si="45"/>
        <v>506.4</v>
      </c>
      <c r="E24" s="5">
        <f t="shared" si="46"/>
        <v>9900000</v>
      </c>
      <c r="F24" s="9">
        <f t="shared" si="47"/>
        <v>28152</v>
      </c>
      <c r="G24" s="9">
        <f t="shared" si="48"/>
        <v>23460</v>
      </c>
      <c r="H24" s="9">
        <f t="shared" si="49"/>
        <v>19550</v>
      </c>
      <c r="I24" s="4" t="e">
        <f>#REF!</f>
        <v>#REF!</v>
      </c>
      <c r="J24" s="4">
        <f t="shared" si="50"/>
        <v>0</v>
      </c>
      <c r="O24">
        <v>0</v>
      </c>
      <c r="P24">
        <v>422</v>
      </c>
      <c r="Q24">
        <f t="shared" si="51"/>
        <v>351.66666666666669</v>
      </c>
      <c r="R24" s="2">
        <v>9900000</v>
      </c>
    </row>
    <row r="25" spans="1:24" s="43" customFormat="1" x14ac:dyDescent="0.25">
      <c r="A25" s="41">
        <f t="shared" si="32"/>
        <v>0</v>
      </c>
      <c r="B25" s="41">
        <f t="shared" si="33"/>
        <v>625</v>
      </c>
      <c r="C25" s="41">
        <f t="shared" si="41"/>
        <v>750</v>
      </c>
      <c r="D25" s="41">
        <f t="shared" si="34"/>
        <v>900</v>
      </c>
      <c r="E25" s="42">
        <f t="shared" si="35"/>
        <v>13900000</v>
      </c>
      <c r="F25" s="41">
        <f t="shared" si="36"/>
        <v>22240</v>
      </c>
      <c r="G25" s="41">
        <f t="shared" si="37"/>
        <v>18533</v>
      </c>
      <c r="H25" s="41">
        <f t="shared" si="38"/>
        <v>15444</v>
      </c>
      <c r="I25" s="41" t="e">
        <f>#REF!</f>
        <v>#REF!</v>
      </c>
      <c r="J25" s="41">
        <f t="shared" si="39"/>
        <v>0</v>
      </c>
      <c r="O25" s="43">
        <v>0</v>
      </c>
      <c r="P25" s="43">
        <v>750</v>
      </c>
      <c r="Q25" s="43">
        <f t="shared" si="40"/>
        <v>625</v>
      </c>
      <c r="R25" s="44">
        <v>13900000</v>
      </c>
    </row>
    <row r="26" spans="1:24" x14ac:dyDescent="0.25">
      <c r="A26" s="4">
        <f t="shared" si="32"/>
        <v>0</v>
      </c>
      <c r="B26" s="4">
        <f t="shared" si="33"/>
        <v>620</v>
      </c>
      <c r="C26" s="4">
        <f t="shared" si="41"/>
        <v>744</v>
      </c>
      <c r="D26" s="4">
        <f t="shared" si="34"/>
        <v>892.8</v>
      </c>
      <c r="E26" s="5">
        <f t="shared" si="35"/>
        <v>13000000</v>
      </c>
      <c r="F26" s="9">
        <f t="shared" si="36"/>
        <v>20968</v>
      </c>
      <c r="G26" s="9">
        <f t="shared" si="37"/>
        <v>17473</v>
      </c>
      <c r="H26" s="9">
        <f t="shared" si="38"/>
        <v>14561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620</v>
      </c>
      <c r="R26" s="2">
        <v>13000000</v>
      </c>
    </row>
    <row r="27" spans="1:24" s="46" customFormat="1" x14ac:dyDescent="0.25">
      <c r="A27" s="9">
        <f t="shared" si="32"/>
        <v>0</v>
      </c>
      <c r="B27" s="9">
        <f t="shared" si="33"/>
        <v>458.33333333333337</v>
      </c>
      <c r="C27" s="9">
        <f t="shared" si="41"/>
        <v>550</v>
      </c>
      <c r="D27" s="9">
        <f t="shared" si="34"/>
        <v>660</v>
      </c>
      <c r="E27" s="45">
        <f t="shared" si="35"/>
        <v>10000000</v>
      </c>
      <c r="F27" s="9">
        <f t="shared" si="36"/>
        <v>21818</v>
      </c>
      <c r="G27" s="9">
        <f t="shared" si="37"/>
        <v>18182</v>
      </c>
      <c r="H27" s="9">
        <f t="shared" si="38"/>
        <v>15152</v>
      </c>
      <c r="I27" s="9" t="e">
        <f>#REF!</f>
        <v>#REF!</v>
      </c>
      <c r="J27" s="9">
        <f t="shared" si="39"/>
        <v>0</v>
      </c>
      <c r="O27" s="46">
        <v>0</v>
      </c>
      <c r="P27" s="46">
        <v>550</v>
      </c>
      <c r="Q27" s="46">
        <f t="shared" si="40"/>
        <v>458.33333333333337</v>
      </c>
      <c r="R27" s="47">
        <v>10000000</v>
      </c>
    </row>
    <row r="28" spans="1:24" s="43" customFormat="1" x14ac:dyDescent="0.25">
      <c r="A28" s="41">
        <f t="shared" si="32"/>
        <v>0</v>
      </c>
      <c r="B28" s="41">
        <f t="shared" si="33"/>
        <v>625</v>
      </c>
      <c r="C28" s="41">
        <f t="shared" si="41"/>
        <v>750</v>
      </c>
      <c r="D28" s="41">
        <f t="shared" si="34"/>
        <v>900</v>
      </c>
      <c r="E28" s="42">
        <f t="shared" si="35"/>
        <v>13900000</v>
      </c>
      <c r="F28" s="41">
        <f t="shared" si="36"/>
        <v>22240</v>
      </c>
      <c r="G28" s="41">
        <f t="shared" si="37"/>
        <v>18533</v>
      </c>
      <c r="H28" s="41">
        <f t="shared" si="38"/>
        <v>15444</v>
      </c>
      <c r="I28" s="41" t="e">
        <f>#REF!</f>
        <v>#REF!</v>
      </c>
      <c r="J28" s="41">
        <f t="shared" si="39"/>
        <v>0</v>
      </c>
      <c r="O28" s="43">
        <v>0</v>
      </c>
      <c r="P28" s="43">
        <v>750</v>
      </c>
      <c r="Q28" s="43">
        <f t="shared" si="40"/>
        <v>625</v>
      </c>
      <c r="R28" s="44">
        <v>13900000</v>
      </c>
    </row>
    <row r="29" spans="1:24" ht="15.75" x14ac:dyDescent="0.25">
      <c r="U29" s="17" t="s">
        <v>13</v>
      </c>
      <c r="V29" s="18"/>
      <c r="W29" s="19">
        <v>17400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14900</v>
      </c>
      <c r="X31" s="22"/>
    </row>
    <row r="32" spans="1:24" ht="15.75" x14ac:dyDescent="0.25">
      <c r="F32" s="7" t="s">
        <v>39</v>
      </c>
      <c r="G32" s="6">
        <v>498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33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27</v>
      </c>
      <c r="X34" s="31">
        <v>1991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9" t="s">
        <v>38</v>
      </c>
      <c r="Q36" s="49"/>
      <c r="R36" s="49"/>
      <c r="S36" s="49"/>
      <c r="T36" s="50"/>
      <c r="U36" s="21" t="s">
        <v>20</v>
      </c>
      <c r="V36" s="23"/>
      <c r="W36" s="24">
        <f>90*W33/W35</f>
        <v>49.5</v>
      </c>
      <c r="X36" s="24"/>
    </row>
    <row r="37" spans="15:25" ht="15.75" x14ac:dyDescent="0.25">
      <c r="U37" s="17"/>
      <c r="V37" s="26"/>
      <c r="W37" s="27">
        <f>W36%</f>
        <v>0.495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1237.5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1262.5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14900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W40+W39+0.5</f>
        <v>16163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498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8049174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7244256.6000000006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6439339.2000000002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1245000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16769.112499999999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T44"/>
  <sheetViews>
    <sheetView zoomScaleNormal="100" workbookViewId="0">
      <selection activeCell="R25" sqref="R25"/>
    </sheetView>
  </sheetViews>
  <sheetFormatPr defaultRowHeight="15" x14ac:dyDescent="0.25"/>
  <cols>
    <col min="20" max="20" width="13.140625" customWidth="1"/>
  </cols>
  <sheetData>
    <row r="12" spans="19:19" x14ac:dyDescent="0.25">
      <c r="S12">
        <v>586</v>
      </c>
    </row>
    <row r="19" spans="20:20" x14ac:dyDescent="0.25">
      <c r="T19">
        <v>7000000</v>
      </c>
    </row>
    <row r="20" spans="20:20" x14ac:dyDescent="0.25">
      <c r="T20">
        <v>420000</v>
      </c>
    </row>
    <row r="21" spans="20:20" x14ac:dyDescent="0.25">
      <c r="T21">
        <v>30000</v>
      </c>
    </row>
    <row r="22" spans="20:20" x14ac:dyDescent="0.25">
      <c r="T22">
        <f>SUM(T18:T21)</f>
        <v>7450000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8:S21"/>
  <sheetViews>
    <sheetView topLeftCell="A6" workbookViewId="0">
      <selection activeCell="R24" sqref="R24"/>
    </sheetView>
  </sheetViews>
  <sheetFormatPr defaultRowHeight="15" x14ac:dyDescent="0.25"/>
  <cols>
    <col min="19" max="19" width="19.85546875" customWidth="1"/>
  </cols>
  <sheetData>
    <row r="18" spans="19:19" x14ac:dyDescent="0.25">
      <c r="S18">
        <v>6050000</v>
      </c>
    </row>
    <row r="19" spans="19:19" x14ac:dyDescent="0.25">
      <c r="S19">
        <v>363000</v>
      </c>
    </row>
    <row r="20" spans="19:19" x14ac:dyDescent="0.25">
      <c r="S20">
        <v>30000</v>
      </c>
    </row>
    <row r="21" spans="19:19" x14ac:dyDescent="0.25">
      <c r="S21">
        <f>SUM(S18:S20)</f>
        <v>6443000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20" sqref="U2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5"/>
  <sheetViews>
    <sheetView workbookViewId="0">
      <selection activeCell="Q23" sqref="Q23"/>
    </sheetView>
  </sheetViews>
  <sheetFormatPr defaultRowHeight="15" x14ac:dyDescent="0.25"/>
  <cols>
    <col min="20" max="20" width="15.7109375" customWidth="1"/>
  </cols>
  <sheetData>
    <row r="1" spans="1:20" x14ac:dyDescent="0.25">
      <c r="A1" s="6"/>
    </row>
    <row r="12" spans="1:20" x14ac:dyDescent="0.25">
      <c r="T12">
        <v>9000000</v>
      </c>
    </row>
    <row r="13" spans="1:20" x14ac:dyDescent="0.25">
      <c r="T13">
        <v>540000</v>
      </c>
    </row>
    <row r="14" spans="1:20" x14ac:dyDescent="0.25">
      <c r="T14">
        <v>30000</v>
      </c>
    </row>
    <row r="15" spans="1:20" x14ac:dyDescent="0.25">
      <c r="T15">
        <f>SUM(T12:T14)</f>
        <v>9570000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19" sqref="Q1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2024-11-21T10:46:27Z</dcterms:modified>
</cp:coreProperties>
</file>