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 2024\UBI- Union Bank of India\Deepali Nagar\Bharti Bagul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8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4" l="1"/>
  <c r="Q13" i="4"/>
  <c r="Q14" i="4"/>
  <c r="Q15" i="4"/>
  <c r="C21" i="23" l="1"/>
  <c r="C20" i="23"/>
  <c r="G15" i="38"/>
  <c r="G16" i="38"/>
  <c r="G14" i="38"/>
  <c r="G6" i="38"/>
  <c r="G7" i="38"/>
  <c r="G8" i="38"/>
  <c r="G9" i="38"/>
  <c r="G10" i="38"/>
  <c r="G11" i="38"/>
  <c r="G5" i="38"/>
  <c r="E31" i="23"/>
  <c r="D31" i="23"/>
  <c r="D29" i="23"/>
  <c r="D30" i="23"/>
  <c r="D28" i="23"/>
  <c r="C31" i="23"/>
  <c r="G12" i="38" l="1"/>
  <c r="G17" i="38"/>
  <c r="C18" i="25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J19" i="4"/>
  <c r="I19" i="4"/>
  <c r="E19" i="4"/>
  <c r="A19" i="4"/>
  <c r="P18" i="4"/>
  <c r="Q18" i="4" s="1"/>
  <c r="J18" i="4"/>
  <c r="I18" i="4"/>
  <c r="E18" i="4"/>
  <c r="A18" i="4"/>
  <c r="P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<sst xmlns="http://schemas.openxmlformats.org/spreadsheetml/2006/main" count="129" uniqueCount="98">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</sst>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7" fontId="0" fillId="0" borderId="0" xfId="0" applyNumberFormat="1"/>
    <xf numFmtId="164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166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465548</xdr:colOff>
      <xdr:row>30</xdr:row>
      <xdr:rowOff>161190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3809" cy="5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95840</xdr:colOff>
      <xdr:row>30</xdr:row>
      <xdr:rowOff>123095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7014" cy="58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189714</xdr:colOff>
      <xdr:row>30</xdr:row>
      <xdr:rowOff>85000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5714" cy="5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42035</v>
      </c>
      <c r="F2" s="75"/>
      <c r="G2" s="125" t="s">
        <v>76</v>
      </c>
      <c r="H2" s="126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40000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19000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21000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40000</v>
      </c>
      <c r="D10" s="57" t="s">
        <v>61</v>
      </c>
      <c r="E10" s="58">
        <f>ROUND(C10/10.764,0)</f>
        <v>3716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1143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4247388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2286000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Normal="100" workbookViewId="0">
      <selection activeCell="G27" sqref="G27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8"/>
      <c r="B2" s="128"/>
      <c r="C2" s="121"/>
      <c r="D2" s="17"/>
      <c r="F2" s="78"/>
      <c r="G2" s="78"/>
    </row>
    <row r="3" spans="1:8">
      <c r="A3" s="15" t="s">
        <v>13</v>
      </c>
      <c r="B3" s="19"/>
      <c r="C3" s="20">
        <v>6800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4800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4800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6800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1039</v>
      </c>
      <c r="D18" s="76"/>
      <c r="E18" s="77"/>
      <c r="F18" s="78"/>
      <c r="G18" s="78"/>
    </row>
    <row r="19" spans="1:7">
      <c r="A19" s="15"/>
      <c r="B19" s="6"/>
      <c r="C19" s="30">
        <f>C18*C16</f>
        <v>7065200</v>
      </c>
      <c r="D19" s="78" t="s">
        <v>68</v>
      </c>
      <c r="E19" s="30"/>
      <c r="F19" s="78"/>
      <c r="G19" s="78"/>
    </row>
    <row r="20" spans="1:7">
      <c r="A20" s="15"/>
      <c r="B20" s="61"/>
      <c r="C20" s="31">
        <f>C19*95%</f>
        <v>6711940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5652160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2078000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14719.166666666666</v>
      </c>
      <c r="D25" s="31"/>
    </row>
    <row r="26" spans="1:7">
      <c r="C26" s="31"/>
      <c r="D26" s="31"/>
    </row>
    <row r="27" spans="1:7">
      <c r="A27" s="6"/>
      <c r="B27" s="6"/>
      <c r="C27" s="31"/>
      <c r="D27" s="118"/>
    </row>
    <row r="28" spans="1:7">
      <c r="A28" s="6"/>
      <c r="B28" s="6"/>
      <c r="C28">
        <v>79.98</v>
      </c>
      <c r="D28" s="118">
        <f>C28*10.764</f>
        <v>860.90472</v>
      </c>
    </row>
    <row r="29" spans="1:7">
      <c r="A29" s="6"/>
      <c r="B29" s="6"/>
      <c r="C29">
        <v>13.54</v>
      </c>
      <c r="D29" s="118">
        <f t="shared" ref="D29:D30" si="0">C29*10.764</f>
        <v>145.74455999999998</v>
      </c>
      <c r="E29" s="119"/>
    </row>
    <row r="30" spans="1:7">
      <c r="A30" s="122"/>
      <c r="C30">
        <v>3.03</v>
      </c>
      <c r="D30" s="118">
        <f t="shared" si="0"/>
        <v>32.614919999999998</v>
      </c>
      <c r="E30" s="120"/>
    </row>
    <row r="31" spans="1:7">
      <c r="C31" s="6">
        <f>SUM(C28:C30)</f>
        <v>96.550000000000011</v>
      </c>
      <c r="D31" s="124">
        <f>SUM(D28:D30)</f>
        <v>1039.2642000000001</v>
      </c>
      <c r="E31" s="119">
        <f>D31*1.1</f>
        <v>1143.1906200000001</v>
      </c>
    </row>
    <row r="32" spans="1:7">
      <c r="C32"/>
      <c r="D32" s="123"/>
    </row>
    <row r="33" spans="1:9">
      <c r="C33"/>
      <c r="D33"/>
    </row>
    <row r="34" spans="1:9">
      <c r="C34"/>
      <c r="D34"/>
      <c r="G34" s="75"/>
      <c r="H34" s="75"/>
    </row>
    <row r="35" spans="1:9">
      <c r="C35"/>
      <c r="D35"/>
      <c r="H35" s="123"/>
      <c r="I35" s="123"/>
    </row>
    <row r="36" spans="1:9">
      <c r="C36"/>
      <c r="D36"/>
      <c r="E36" s="75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7" zoomScale="70" zoomScaleNormal="70" workbookViewId="0">
      <selection activeCell="T17" sqref="T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5">
        <v>1</v>
      </c>
      <c r="P12" s="75">
        <v>0</v>
      </c>
      <c r="Q12" s="75">
        <f t="shared" ref="Q12:Q15" si="13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 s="75">
        <v>2</v>
      </c>
      <c r="P13" s="75">
        <v>0</v>
      </c>
      <c r="Q13" s="75">
        <f t="shared" si="13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 s="75">
        <v>3</v>
      </c>
      <c r="P14" s="75">
        <v>0</v>
      </c>
      <c r="Q14" s="75">
        <f t="shared" si="13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 s="75">
        <v>4</v>
      </c>
      <c r="P15" s="75">
        <v>0</v>
      </c>
      <c r="Q15" s="75">
        <f t="shared" si="13"/>
        <v>0</v>
      </c>
      <c r="R15" s="2">
        <v>0</v>
      </c>
      <c r="S15" s="2"/>
    </row>
    <row r="16" spans="1:35">
      <c r="A16" s="4">
        <f t="shared" ref="A16:A19" si="14">N16</f>
        <v>0</v>
      </c>
      <c r="B16" s="4">
        <f t="shared" ref="B16:B19" si="15">Q16</f>
        <v>1344.1666666666667</v>
      </c>
      <c r="C16" s="4">
        <f t="shared" ref="C16:C19" si="16">B16*1.2</f>
        <v>1613</v>
      </c>
      <c r="D16" s="4">
        <f t="shared" ref="D16:D19" si="17">C16*1.2</f>
        <v>1935.6</v>
      </c>
      <c r="E16" s="5">
        <f t="shared" ref="E16:E19" si="18">R16</f>
        <v>10500000</v>
      </c>
      <c r="F16" s="4">
        <f t="shared" ref="F16:F19" si="19">ROUND((E16/B16),0)</f>
        <v>7812</v>
      </c>
      <c r="G16" s="4">
        <f t="shared" ref="G16:G19" si="20">ROUND((E16/C16),0)</f>
        <v>6510</v>
      </c>
      <c r="H16" s="4">
        <f t="shared" ref="H16:H19" si="21">ROUND((E16/D16),0)</f>
        <v>5425</v>
      </c>
      <c r="I16" s="4">
        <f t="shared" ref="I16:J19" si="22">T16</f>
        <v>0</v>
      </c>
      <c r="J16" s="4">
        <f t="shared" si="22"/>
        <v>0</v>
      </c>
      <c r="O16">
        <v>0</v>
      </c>
      <c r="P16">
        <v>1613</v>
      </c>
      <c r="Q16">
        <f t="shared" ref="Q16:Q18" si="23">P16/1.2</f>
        <v>1344.1666666666667</v>
      </c>
      <c r="R16" s="2">
        <v>10500000</v>
      </c>
      <c r="S16" s="2"/>
    </row>
    <row r="17" spans="1:19">
      <c r="A17" s="4">
        <f t="shared" si="14"/>
        <v>0</v>
      </c>
      <c r="B17" s="4">
        <f t="shared" si="15"/>
        <v>618</v>
      </c>
      <c r="C17" s="4">
        <f t="shared" si="16"/>
        <v>741.6</v>
      </c>
      <c r="D17" s="4">
        <f t="shared" si="17"/>
        <v>889.92</v>
      </c>
      <c r="E17" s="5">
        <f t="shared" si="18"/>
        <v>3921000</v>
      </c>
      <c r="F17" s="4">
        <f t="shared" si="19"/>
        <v>6345</v>
      </c>
      <c r="G17" s="4">
        <f t="shared" si="20"/>
        <v>5287</v>
      </c>
      <c r="H17" s="4">
        <f t="shared" si="21"/>
        <v>4406</v>
      </c>
      <c r="I17" s="4">
        <f t="shared" si="22"/>
        <v>0</v>
      </c>
      <c r="J17" s="4">
        <f t="shared" si="22"/>
        <v>0</v>
      </c>
      <c r="O17">
        <v>0</v>
      </c>
      <c r="P17">
        <f t="shared" ref="P16:P17" si="24">O17/1.2</f>
        <v>0</v>
      </c>
      <c r="Q17">
        <v>618</v>
      </c>
      <c r="R17" s="2">
        <v>3921000</v>
      </c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si="16"/>
        <v>0</v>
      </c>
      <c r="D18" s="4">
        <f t="shared" si="17"/>
        <v>0</v>
      </c>
      <c r="E18" s="5">
        <f t="shared" si="18"/>
        <v>0</v>
      </c>
      <c r="F18" s="4" t="e">
        <f t="shared" si="19"/>
        <v>#DIV/0!</v>
      </c>
      <c r="G18" s="4" t="e">
        <f t="shared" si="20"/>
        <v>#DIV/0!</v>
      </c>
      <c r="H18" s="4" t="e">
        <f t="shared" si="21"/>
        <v>#DIV/0!</v>
      </c>
      <c r="I18" s="4">
        <f t="shared" si="22"/>
        <v>0</v>
      </c>
      <c r="J18" s="4">
        <f t="shared" si="22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5">
        <v>0</v>
      </c>
      <c r="P19" s="75">
        <f>O19/1.2</f>
        <v>0</v>
      </c>
      <c r="Q19" s="75">
        <f t="shared" ref="Q19" si="25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3" zoomScale="145" zoomScaleNormal="145" workbookViewId="0">
      <selection activeCell="C6" sqref="C6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F12" sqref="F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17"/>
  <sheetViews>
    <sheetView topLeftCell="A4" workbookViewId="0">
      <selection activeCell="K19" sqref="K19"/>
    </sheetView>
  </sheetViews>
  <sheetFormatPr defaultRowHeight="15"/>
  <sheetData>
    <row r="5" spans="5:7">
      <c r="E5">
        <v>13.8</v>
      </c>
      <c r="F5">
        <v>15.6</v>
      </c>
      <c r="G5">
        <f>F5*E5</f>
        <v>215.28</v>
      </c>
    </row>
    <row r="6" spans="5:7">
      <c r="E6">
        <v>13.5</v>
      </c>
      <c r="F6">
        <v>11.6</v>
      </c>
      <c r="G6" s="75">
        <f t="shared" ref="G6:G11" si="0">F6*E6</f>
        <v>156.6</v>
      </c>
    </row>
    <row r="7" spans="5:7">
      <c r="E7">
        <v>15.2</v>
      </c>
      <c r="F7">
        <v>10.199999999999999</v>
      </c>
      <c r="G7" s="75">
        <f t="shared" si="0"/>
        <v>155.04</v>
      </c>
    </row>
    <row r="8" spans="5:7">
      <c r="E8">
        <v>15.6</v>
      </c>
      <c r="F8">
        <v>9</v>
      </c>
      <c r="G8" s="75">
        <f t="shared" si="0"/>
        <v>140.4</v>
      </c>
    </row>
    <row r="9" spans="5:7">
      <c r="E9">
        <v>10.1</v>
      </c>
      <c r="F9">
        <v>15.3</v>
      </c>
      <c r="G9" s="75">
        <f t="shared" si="0"/>
        <v>154.53</v>
      </c>
    </row>
    <row r="10" spans="5:7">
      <c r="E10">
        <v>3.5</v>
      </c>
      <c r="F10">
        <v>6.4</v>
      </c>
      <c r="G10" s="75">
        <f t="shared" si="0"/>
        <v>22.400000000000002</v>
      </c>
    </row>
    <row r="11" spans="5:7">
      <c r="E11">
        <v>6.2</v>
      </c>
      <c r="F11">
        <v>4.2</v>
      </c>
      <c r="G11" s="75">
        <f t="shared" si="0"/>
        <v>26.040000000000003</v>
      </c>
    </row>
    <row r="12" spans="5:7">
      <c r="G12">
        <f>SUM(G5:G11)</f>
        <v>870.28999999999985</v>
      </c>
    </row>
    <row r="14" spans="5:7">
      <c r="E14">
        <v>3.6</v>
      </c>
      <c r="F14">
        <v>8.1</v>
      </c>
      <c r="G14">
        <f>F14*E14</f>
        <v>29.16</v>
      </c>
    </row>
    <row r="15" spans="5:7">
      <c r="E15">
        <v>8.1999999999999993</v>
      </c>
      <c r="F15">
        <v>8.1999999999999993</v>
      </c>
      <c r="G15" s="75">
        <f t="shared" ref="G15:G16" si="1">F15*E15</f>
        <v>67.239999999999995</v>
      </c>
    </row>
    <row r="16" spans="5:7">
      <c r="E16">
        <v>4.2</v>
      </c>
      <c r="F16">
        <v>12.8</v>
      </c>
      <c r="G16" s="75">
        <f t="shared" si="1"/>
        <v>53.760000000000005</v>
      </c>
    </row>
    <row r="17" spans="7:7">
      <c r="G17">
        <f>SUM(G14:G16)</f>
        <v>150.16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2024-11-21T10:34:41Z</dcterms:modified>
</cp:coreProperties>
</file>