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Naupada\Dimple Dinesh Joshi\"/>
    </mc:Choice>
  </mc:AlternateContent>
  <xr:revisionPtr revIDLastSave="0" documentId="13_ncr:1_{0620C270-98E3-4CEB-85AA-242CB2062A8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5" i="4" l="1"/>
  <c r="V2" i="4"/>
  <c r="U3" i="4"/>
  <c r="U4" i="4"/>
  <c r="U6" i="4"/>
  <c r="U7" i="4"/>
  <c r="U8" i="4"/>
  <c r="U11" i="4"/>
  <c r="U12" i="4"/>
  <c r="U13" i="4"/>
  <c r="U14" i="4"/>
  <c r="U15" i="4"/>
  <c r="R4" i="4"/>
  <c r="R3" i="4"/>
  <c r="R2" i="4"/>
  <c r="J20" i="4" l="1"/>
  <c r="J30" i="4" l="1"/>
  <c r="P8" i="4" l="1"/>
  <c r="P7" i="4"/>
  <c r="Q6" i="4"/>
  <c r="P5" i="4"/>
  <c r="P4" i="4"/>
  <c r="P3" i="4"/>
  <c r="P2" i="4"/>
  <c r="Q12" i="4" l="1"/>
  <c r="P12" i="4"/>
  <c r="P11" i="4"/>
  <c r="Q11" i="4" s="1"/>
  <c r="P10" i="4"/>
  <c r="P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U9" i="4" s="1"/>
  <c r="F10" i="4"/>
  <c r="U10" i="4" s="1"/>
  <c r="F11" i="4"/>
  <c r="F12" i="4"/>
  <c r="F3" i="4"/>
  <c r="F4" i="4"/>
  <c r="F5" i="4"/>
  <c r="U5" i="4" s="1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<sst xmlns="http://schemas.openxmlformats.org/spreadsheetml/2006/main" count="38" uniqueCount="33">
  <si>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</si>
  <si>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</si>
  <si>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</si>
  <si>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</si>
  <si>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</si>
  <si>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</si>
  <si>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</si>
  <si>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</si>
  <si>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</si>
  <si>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</si>
  <si>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</si>
  <si>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</si>
  <si>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</si>
  <si>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agreement - 21.03.2017</t>
  </si>
  <si>
    <t>av</t>
  </si>
  <si>
    <t>sd</t>
  </si>
  <si>
    <t>rd</t>
  </si>
  <si>
    <t>ca</t>
  </si>
  <si>
    <t>rate</t>
  </si>
  <si>
    <t>fmv</t>
  </si>
  <si>
    <t>basement -= 29000/- to 30000/- on ca</t>
  </si>
  <si>
    <t>Remark - As per Approved Plan and site visit property is used for storage purpose. Office No. 2 &amp; 3 mentioned in the Agreement. But in the Plan numbers / demarcation are not found for any store in the basement.</t>
  </si>
  <si>
    <t xml:space="preserve">basement </t>
  </si>
  <si>
    <t>04.10.24</t>
  </si>
  <si>
    <t>ground</t>
  </si>
  <si>
    <t>31.01.23</t>
  </si>
  <si>
    <t>12.10.22</t>
  </si>
  <si>
    <t>19.05.22</t>
  </si>
  <si>
    <t>rate for basement  - 70%</t>
  </si>
  <si>
    <t>-</t>
  </si>
  <si>
    <t>previous report  - 2019</t>
  </si>
  <si>
    <t>yoc - 2015 - previous report</t>
  </si>
  <si>
    <t>Basement premises No. 2-3, Basement Floor, Jeevantara CHSL, Near Bhagwati School, Village - Naupada, Thane West, Thane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</si>
</sst>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2" borderId="0" xfId="0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552450</xdr:colOff>
      <xdr:row>32</xdr:row>
      <xdr:rowOff>143543</xdr:rowOff>
    </xdr:from>
    <xdr:to>
      <xdr:col>34</xdr:col>
      <xdr:colOff>552450</xdr:colOff>
      <xdr:row>49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CE8F91-5BE8-4F12-9FCD-5BBED7A77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30250" y="6811043"/>
          <a:ext cx="7315200" cy="3237832"/>
        </a:xfrm>
        <a:prstGeom prst="rect">
          <a:avLst/>
        </a:prstGeom>
      </xdr:spPr>
    </xdr:pic>
    <xdr:clientData/>
  </xdr:twoCellAnchor>
  <xdr:twoCellAnchor editAs="oneCell">
    <xdr:from>
      <xdr:col>16</xdr:col>
      <xdr:colOff>381000</xdr:colOff>
      <xdr:row>32</xdr:row>
      <xdr:rowOff>94305</xdr:rowOff>
    </xdr:from>
    <xdr:to>
      <xdr:col>22</xdr:col>
      <xdr:colOff>572506</xdr:colOff>
      <xdr:row>48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2AFC2F-74BF-48F2-BF46-F04C31BF7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8750" y="6761805"/>
          <a:ext cx="4401556" cy="30394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D0A487-0994-4F61-8029-77910A67F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56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037CD3-25D3-403D-89E0-1E1232DCA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2679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406B38-1BEF-4B2A-9140-40867BD0B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9067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57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FA77C5-406B-4F8E-AA70-A5A849F82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10782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4F8F3B-CD2B-4690-A6F2-384E543FD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924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2B0DD0-ADFF-4030-964E-7188B9BA2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9067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401297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0DEE57-93E3-433B-9E26-0384F90BD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35697" cy="8678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D964BA-A288-440E-8672-AED4F5B0E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88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B8C008-E19E-43A9-B9DE-CF22F0B93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O17" sqref="O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U1" s="1" t="s">
        <v>28</v>
      </c>
    </row>
    <row r="2" spans="1:22" x14ac:dyDescent="0.25">
      <c r="A2" s="4">
        <f t="shared" ref="A2:A15" si="0">N2</f>
        <v>0</v>
      </c>
      <c r="B2" s="4">
        <f t="shared" ref="B2:B15" si="1">Q2</f>
        <v>745.38</v>
      </c>
      <c r="C2" s="4">
        <f>B2*1.2</f>
        <v>894.45600000000002</v>
      </c>
      <c r="D2" s="4">
        <f t="shared" ref="D2:D13" si="2">C2*1.2</f>
        <v>1073.3471999999999</v>
      </c>
      <c r="E2" s="5">
        <f t="shared" ref="E2:E13" si="3">R2</f>
        <v>12831500</v>
      </c>
      <c r="F2" s="14">
        <f t="shared" ref="F2:F13" si="4">ROUND((E2/B2),0)</f>
        <v>17215</v>
      </c>
      <c r="G2" s="10">
        <f t="shared" ref="G2:G13" si="5">ROUND((E2/C2),0)</f>
        <v>14346</v>
      </c>
      <c r="H2" s="10">
        <f t="shared" ref="H2:H13" si="6">ROUND((E2/D2),0)</f>
        <v>11955</v>
      </c>
      <c r="I2" s="4" t="e">
        <f>#REF!</f>
        <v>#REF!</v>
      </c>
      <c r="J2" s="4" t="str">
        <f t="shared" ref="J2:J13" si="7">S2</f>
        <v xml:space="preserve">basement </v>
      </c>
      <c r="O2">
        <v>0</v>
      </c>
      <c r="P2">
        <f t="shared" ref="P2:P8" si="8">O2/1.2</f>
        <v>0</v>
      </c>
      <c r="Q2">
        <v>745.38</v>
      </c>
      <c r="R2" s="2">
        <f>11964000+837500+30000</f>
        <v>12831500</v>
      </c>
      <c r="S2" s="8" t="s">
        <v>22</v>
      </c>
      <c r="T2" s="8" t="s">
        <v>23</v>
      </c>
      <c r="U2" t="s">
        <v>29</v>
      </c>
      <c r="V2">
        <f>F2*1.2</f>
        <v>20658</v>
      </c>
    </row>
    <row r="3" spans="1:22" x14ac:dyDescent="0.25">
      <c r="A3" s="4">
        <f t="shared" si="0"/>
        <v>0</v>
      </c>
      <c r="B3" s="4">
        <f t="shared" si="1"/>
        <v>47.68</v>
      </c>
      <c r="C3" s="4">
        <f t="shared" ref="C3:C15" si="9">B3*1.2</f>
        <v>57.216000000000001</v>
      </c>
      <c r="D3" s="4">
        <f t="shared" si="2"/>
        <v>68.659199999999998</v>
      </c>
      <c r="E3" s="5">
        <f t="shared" si="3"/>
        <v>1861800</v>
      </c>
      <c r="F3" s="14">
        <f t="shared" si="4"/>
        <v>39048</v>
      </c>
      <c r="G3" s="10">
        <f t="shared" si="5"/>
        <v>32540</v>
      </c>
      <c r="H3" s="10">
        <f t="shared" si="6"/>
        <v>27117</v>
      </c>
      <c r="I3" s="4" t="e">
        <f>#REF!</f>
        <v>#REF!</v>
      </c>
      <c r="J3" s="4" t="str">
        <f t="shared" si="7"/>
        <v>ground</v>
      </c>
      <c r="O3">
        <v>0</v>
      </c>
      <c r="P3">
        <f t="shared" si="8"/>
        <v>0</v>
      </c>
      <c r="Q3">
        <v>47.68</v>
      </c>
      <c r="R3" s="2">
        <f>1725000+120800+16000</f>
        <v>1861800</v>
      </c>
      <c r="S3" s="8" t="s">
        <v>24</v>
      </c>
      <c r="T3" s="8" t="s">
        <v>25</v>
      </c>
      <c r="U3">
        <f t="shared" ref="U3:U15" si="10">F3*70%</f>
        <v>27333.599999999999</v>
      </c>
    </row>
    <row r="4" spans="1:22" x14ac:dyDescent="0.25">
      <c r="A4" s="4">
        <f t="shared" si="0"/>
        <v>0</v>
      </c>
      <c r="B4" s="4">
        <f t="shared" si="1"/>
        <v>47.68</v>
      </c>
      <c r="C4" s="4">
        <f t="shared" si="9"/>
        <v>57.216000000000001</v>
      </c>
      <c r="D4" s="4">
        <f t="shared" si="2"/>
        <v>68.659199999999998</v>
      </c>
      <c r="E4" s="5">
        <f t="shared" si="3"/>
        <v>1660000</v>
      </c>
      <c r="F4" s="14">
        <f t="shared" si="4"/>
        <v>34815</v>
      </c>
      <c r="G4" s="10">
        <f t="shared" si="5"/>
        <v>29013</v>
      </c>
      <c r="H4" s="10">
        <f t="shared" si="6"/>
        <v>24177</v>
      </c>
      <c r="I4" s="4" t="e">
        <f>#REF!</f>
        <v>#REF!</v>
      </c>
      <c r="J4" s="4" t="str">
        <f t="shared" si="7"/>
        <v>ground</v>
      </c>
      <c r="O4">
        <v>0</v>
      </c>
      <c r="P4">
        <f t="shared" si="8"/>
        <v>0</v>
      </c>
      <c r="Q4">
        <v>47.68</v>
      </c>
      <c r="R4" s="2">
        <f>1600000+44000+16000</f>
        <v>1660000</v>
      </c>
      <c r="S4" s="8" t="s">
        <v>24</v>
      </c>
      <c r="T4" s="8" t="s">
        <v>26</v>
      </c>
      <c r="U4">
        <f t="shared" si="10"/>
        <v>24370.5</v>
      </c>
    </row>
    <row r="5" spans="1:22" x14ac:dyDescent="0.25">
      <c r="A5" s="4">
        <f t="shared" si="0"/>
        <v>0</v>
      </c>
      <c r="B5" s="4">
        <f t="shared" si="1"/>
        <v>47.68</v>
      </c>
      <c r="C5" s="4">
        <f t="shared" si="9"/>
        <v>57.216000000000001</v>
      </c>
      <c r="D5" s="4">
        <f t="shared" si="2"/>
        <v>68.659199999999998</v>
      </c>
      <c r="E5" s="5">
        <f t="shared" si="3"/>
        <v>1242000</v>
      </c>
      <c r="F5" s="10">
        <f t="shared" si="4"/>
        <v>26049</v>
      </c>
      <c r="G5" s="10">
        <f t="shared" si="5"/>
        <v>21707</v>
      </c>
      <c r="H5" s="10">
        <f t="shared" si="6"/>
        <v>18089</v>
      </c>
      <c r="I5" s="4" t="e">
        <f>#REF!</f>
        <v>#REF!</v>
      </c>
      <c r="J5" s="4" t="str">
        <f t="shared" si="7"/>
        <v>ground</v>
      </c>
      <c r="O5">
        <v>0</v>
      </c>
      <c r="P5">
        <f t="shared" si="8"/>
        <v>0</v>
      </c>
      <c r="Q5">
        <v>47.68</v>
      </c>
      <c r="R5" s="2">
        <f>1150000+80500+11500</f>
        <v>1242000</v>
      </c>
      <c r="S5" s="8" t="s">
        <v>24</v>
      </c>
      <c r="T5" s="8" t="s">
        <v>27</v>
      </c>
      <c r="U5">
        <f t="shared" si="10"/>
        <v>18234.3</v>
      </c>
    </row>
    <row r="6" spans="1:22" x14ac:dyDescent="0.25">
      <c r="A6" s="4">
        <f t="shared" si="0"/>
        <v>0</v>
      </c>
      <c r="B6" s="4">
        <f t="shared" si="1"/>
        <v>237.5</v>
      </c>
      <c r="C6" s="4">
        <f t="shared" si="9"/>
        <v>285</v>
      </c>
      <c r="D6" s="4">
        <f t="shared" si="2"/>
        <v>342</v>
      </c>
      <c r="E6" s="5">
        <f t="shared" si="3"/>
        <v>300000</v>
      </c>
      <c r="F6" s="10">
        <f t="shared" si="4"/>
        <v>1263</v>
      </c>
      <c r="G6" s="10">
        <f t="shared" si="5"/>
        <v>1053</v>
      </c>
      <c r="H6" s="10">
        <f t="shared" si="6"/>
        <v>877</v>
      </c>
      <c r="I6" s="4" t="e">
        <f>#REF!</f>
        <v>#REF!</v>
      </c>
      <c r="J6" s="4">
        <f t="shared" si="7"/>
        <v>0</v>
      </c>
      <c r="O6">
        <v>0</v>
      </c>
      <c r="P6">
        <v>285</v>
      </c>
      <c r="Q6">
        <f t="shared" ref="Q2:Q8" si="11">P6/1.2</f>
        <v>237.5</v>
      </c>
      <c r="R6" s="2">
        <v>300000</v>
      </c>
      <c r="S6" s="8"/>
      <c r="T6" s="8"/>
      <c r="U6">
        <f t="shared" si="10"/>
        <v>884.09999999999991</v>
      </c>
    </row>
    <row r="7" spans="1:22" x14ac:dyDescent="0.25">
      <c r="A7" s="4">
        <f t="shared" si="0"/>
        <v>0</v>
      </c>
      <c r="B7" s="4">
        <f t="shared" si="1"/>
        <v>240</v>
      </c>
      <c r="C7" s="4">
        <f t="shared" si="9"/>
        <v>288</v>
      </c>
      <c r="D7" s="4">
        <f t="shared" si="2"/>
        <v>345.59999999999997</v>
      </c>
      <c r="E7" s="5">
        <f t="shared" si="3"/>
        <v>6900000</v>
      </c>
      <c r="F7" s="10">
        <f t="shared" si="4"/>
        <v>28750</v>
      </c>
      <c r="G7" s="10">
        <f t="shared" si="5"/>
        <v>23958</v>
      </c>
      <c r="H7" s="10">
        <f t="shared" si="6"/>
        <v>19965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240</v>
      </c>
      <c r="R7" s="2">
        <v>6900000</v>
      </c>
      <c r="S7" s="8"/>
      <c r="T7" s="8"/>
      <c r="U7">
        <f t="shared" si="10"/>
        <v>20125</v>
      </c>
    </row>
    <row r="8" spans="1:22" x14ac:dyDescent="0.25">
      <c r="A8" s="4">
        <f t="shared" si="0"/>
        <v>0</v>
      </c>
      <c r="B8" s="4">
        <f t="shared" si="1"/>
        <v>255</v>
      </c>
      <c r="C8" s="4">
        <f t="shared" si="9"/>
        <v>306</v>
      </c>
      <c r="D8" s="4">
        <f t="shared" si="2"/>
        <v>367.2</v>
      </c>
      <c r="E8" s="5">
        <f t="shared" si="3"/>
        <v>7800000</v>
      </c>
      <c r="F8" s="10">
        <f t="shared" si="4"/>
        <v>30588</v>
      </c>
      <c r="G8" s="10">
        <f t="shared" si="5"/>
        <v>25490</v>
      </c>
      <c r="H8" s="10">
        <f t="shared" si="6"/>
        <v>21242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255</v>
      </c>
      <c r="R8" s="2">
        <v>7800000</v>
      </c>
      <c r="S8" s="8"/>
      <c r="T8" s="8"/>
      <c r="U8">
        <f t="shared" si="10"/>
        <v>21411.599999999999</v>
      </c>
    </row>
    <row r="9" spans="1:22" x14ac:dyDescent="0.25">
      <c r="A9" s="4">
        <f t="shared" si="0"/>
        <v>0</v>
      </c>
      <c r="B9" s="4">
        <f t="shared" si="1"/>
        <v>145</v>
      </c>
      <c r="C9" s="4">
        <f t="shared" si="9"/>
        <v>174</v>
      </c>
      <c r="D9" s="4">
        <f t="shared" si="2"/>
        <v>208.79999999999998</v>
      </c>
      <c r="E9" s="5">
        <f t="shared" si="3"/>
        <v>5200000</v>
      </c>
      <c r="F9" s="14">
        <f t="shared" si="4"/>
        <v>35862</v>
      </c>
      <c r="G9" s="10">
        <f t="shared" si="5"/>
        <v>29885</v>
      </c>
      <c r="H9" s="10">
        <f t="shared" si="6"/>
        <v>24904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2">O9/1.2</f>
        <v>0</v>
      </c>
      <c r="Q9">
        <v>145</v>
      </c>
      <c r="R9" s="2">
        <v>5200000</v>
      </c>
      <c r="S9" s="8"/>
      <c r="T9" s="8"/>
      <c r="U9">
        <f t="shared" si="10"/>
        <v>25103.399999999998</v>
      </c>
    </row>
    <row r="10" spans="1:22" x14ac:dyDescent="0.25">
      <c r="A10" s="4">
        <f t="shared" si="0"/>
        <v>0</v>
      </c>
      <c r="B10" s="4">
        <f t="shared" si="1"/>
        <v>160</v>
      </c>
      <c r="C10" s="4">
        <f t="shared" si="9"/>
        <v>192</v>
      </c>
      <c r="D10" s="4">
        <f t="shared" si="2"/>
        <v>230.39999999999998</v>
      </c>
      <c r="E10" s="5">
        <f t="shared" si="3"/>
        <v>5600000</v>
      </c>
      <c r="F10" s="14">
        <f t="shared" si="4"/>
        <v>35000</v>
      </c>
      <c r="G10" s="10">
        <f t="shared" si="5"/>
        <v>29167</v>
      </c>
      <c r="H10" s="10">
        <f t="shared" si="6"/>
        <v>24306</v>
      </c>
      <c r="I10" s="4" t="e">
        <f>#REF!</f>
        <v>#REF!</v>
      </c>
      <c r="J10" s="4">
        <f t="shared" si="7"/>
        <v>0</v>
      </c>
      <c r="O10">
        <v>0</v>
      </c>
      <c r="P10">
        <f t="shared" si="12"/>
        <v>0</v>
      </c>
      <c r="Q10">
        <v>160</v>
      </c>
      <c r="R10" s="2">
        <v>5600000</v>
      </c>
      <c r="S10" s="8"/>
      <c r="T10" s="8"/>
      <c r="U10">
        <f t="shared" si="10"/>
        <v>24500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f t="shared" ref="Q9:Q12" si="13">P11/1.2</f>
        <v>0</v>
      </c>
      <c r="R11" s="2">
        <v>0</v>
      </c>
      <c r="S11" s="8"/>
      <c r="T11" s="8"/>
      <c r="U11" t="e">
        <f t="shared" si="10"/>
        <v>#DIV/0!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8"/>
      <c r="T12" s="8"/>
      <c r="U12" t="e">
        <f t="shared" si="10"/>
        <v>#DIV/0!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4">O13/1.2</f>
        <v>0</v>
      </c>
      <c r="Q13">
        <f t="shared" ref="Q13" si="15">P13/1.2</f>
        <v>0</v>
      </c>
      <c r="R13" s="2">
        <v>0</v>
      </c>
      <c r="S13" s="8"/>
      <c r="T13" s="8"/>
      <c r="U13" t="e">
        <f t="shared" si="10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6">C14*1.2</f>
        <v>0</v>
      </c>
      <c r="E14" s="5">
        <f t="shared" ref="E14:E15" si="17">R14</f>
        <v>0</v>
      </c>
      <c r="F14" s="10" t="e">
        <f t="shared" ref="F14:F15" si="18">ROUND((E14/B14),0)</f>
        <v>#DIV/0!</v>
      </c>
      <c r="G14" s="10" t="e">
        <f t="shared" ref="G14:G15" si="19">ROUND((E14/C14),0)</f>
        <v>#DIV/0!</v>
      </c>
      <c r="H14" s="4" t="e">
        <f t="shared" ref="H14:H15" si="20">ROUND((E14/D14),0)</f>
        <v>#DIV/0!</v>
      </c>
      <c r="I14" s="4" t="e">
        <f>#REF!</f>
        <v>#REF!</v>
      </c>
      <c r="J14" s="4">
        <f t="shared" ref="J14:J15" si="21">S14</f>
        <v>0</v>
      </c>
      <c r="O14">
        <v>0</v>
      </c>
      <c r="P14">
        <f t="shared" ref="P14:P15" si="22">O14/1.2</f>
        <v>0</v>
      </c>
      <c r="Q14">
        <f t="shared" ref="Q14:Q15" si="23">P14/1.2</f>
        <v>0</v>
      </c>
      <c r="R14" s="2">
        <v>0</v>
      </c>
      <c r="S14" s="8"/>
      <c r="T14" s="8"/>
      <c r="U14" t="e">
        <f t="shared" si="10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6"/>
        <v>0</v>
      </c>
      <c r="E15" s="5">
        <f t="shared" si="17"/>
        <v>0</v>
      </c>
      <c r="F15" s="10" t="e">
        <f t="shared" si="18"/>
        <v>#DIV/0!</v>
      </c>
      <c r="G15" s="4" t="e">
        <f t="shared" si="19"/>
        <v>#DIV/0!</v>
      </c>
      <c r="H15" s="4" t="e">
        <f t="shared" si="20"/>
        <v>#DIV/0!</v>
      </c>
      <c r="I15" s="4" t="e">
        <f>#REF!</f>
        <v>#REF!</v>
      </c>
      <c r="J15" s="4">
        <f t="shared" si="21"/>
        <v>0</v>
      </c>
      <c r="O15">
        <v>0</v>
      </c>
      <c r="P15">
        <f t="shared" si="22"/>
        <v>0</v>
      </c>
      <c r="Q15">
        <f t="shared" si="23"/>
        <v>0</v>
      </c>
      <c r="R15" s="2">
        <v>0</v>
      </c>
      <c r="S15" s="8"/>
      <c r="T15" s="8"/>
      <c r="U15" t="e">
        <f t="shared" si="10"/>
        <v>#DIV/0!</v>
      </c>
    </row>
    <row r="17" spans="7:24" x14ac:dyDescent="0.25">
      <c r="I17" t="s">
        <v>32</v>
      </c>
    </row>
    <row r="18" spans="7:24" x14ac:dyDescent="0.25">
      <c r="I18" t="s">
        <v>17</v>
      </c>
      <c r="J18">
        <v>841</v>
      </c>
    </row>
    <row r="19" spans="7:24" x14ac:dyDescent="0.25">
      <c r="I19" t="s">
        <v>18</v>
      </c>
      <c r="J19">
        <v>22000</v>
      </c>
    </row>
    <row r="20" spans="7:24" x14ac:dyDescent="0.25">
      <c r="I20" t="s">
        <v>19</v>
      </c>
      <c r="J20">
        <f>J19*J18</f>
        <v>18502000</v>
      </c>
    </row>
    <row r="22" spans="7:24" x14ac:dyDescent="0.25">
      <c r="G22" s="6"/>
      <c r="H22" s="6"/>
      <c r="O22" t="s">
        <v>20</v>
      </c>
    </row>
    <row r="24" spans="7:24" x14ac:dyDescent="0.25">
      <c r="P24" s="11"/>
      <c r="Q24" s="11"/>
      <c r="R24" s="12"/>
      <c r="T24" s="11"/>
      <c r="U24" s="11"/>
      <c r="V24" s="11"/>
      <c r="W24" s="11"/>
      <c r="X24" s="11"/>
    </row>
    <row r="25" spans="7:24" x14ac:dyDescent="0.25">
      <c r="O25" t="s">
        <v>31</v>
      </c>
      <c r="P25" s="11"/>
      <c r="Q25" s="13"/>
      <c r="R25" s="13"/>
      <c r="T25" s="13"/>
      <c r="U25" s="13"/>
      <c r="V25" s="11"/>
      <c r="W25" s="11"/>
      <c r="X25" s="11"/>
    </row>
    <row r="26" spans="7:24" x14ac:dyDescent="0.25">
      <c r="I26" t="s">
        <v>13</v>
      </c>
      <c r="P26" s="15" t="s">
        <v>21</v>
      </c>
      <c r="Q26" s="15"/>
      <c r="R26" s="15"/>
      <c r="S26" s="15"/>
      <c r="T26" s="15"/>
      <c r="U26" s="15"/>
      <c r="V26" s="15"/>
      <c r="W26" s="11"/>
      <c r="X26" s="11"/>
    </row>
    <row r="27" spans="7:24" x14ac:dyDescent="0.25">
      <c r="I27" t="s">
        <v>14</v>
      </c>
      <c r="J27">
        <v>8600000</v>
      </c>
      <c r="P27" s="15"/>
      <c r="Q27" s="15"/>
      <c r="R27" s="15"/>
      <c r="S27" s="15"/>
      <c r="T27" s="15"/>
      <c r="U27" s="15"/>
      <c r="V27" s="15"/>
      <c r="W27" s="11"/>
      <c r="X27" s="11"/>
    </row>
    <row r="28" spans="7:24" x14ac:dyDescent="0.25">
      <c r="I28" t="s">
        <v>15</v>
      </c>
      <c r="J28">
        <v>804000</v>
      </c>
      <c r="P28" s="15"/>
      <c r="Q28" s="15"/>
      <c r="R28" s="15"/>
      <c r="S28" s="15"/>
      <c r="T28" s="15"/>
      <c r="U28" s="15"/>
      <c r="V28" s="15"/>
      <c r="W28" s="11"/>
      <c r="X28" s="11"/>
    </row>
    <row r="29" spans="7:24" x14ac:dyDescent="0.25">
      <c r="I29" t="s">
        <v>16</v>
      </c>
      <c r="J29">
        <v>30000</v>
      </c>
      <c r="P29" s="15"/>
      <c r="Q29" s="15"/>
      <c r="R29" s="15"/>
      <c r="S29" s="15"/>
      <c r="T29" s="15"/>
      <c r="U29" s="15"/>
      <c r="V29" s="15"/>
      <c r="W29" s="11"/>
      <c r="X29" s="11"/>
    </row>
    <row r="30" spans="7:24" x14ac:dyDescent="0.25">
      <c r="J30">
        <f>SUM(J27:J29)</f>
        <v>9434000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J31">
        <v>13400000</v>
      </c>
      <c r="P31" s="11"/>
      <c r="Q31" s="11"/>
      <c r="R31" s="11" t="s">
        <v>30</v>
      </c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mergeCells count="1">
    <mergeCell ref="P26:V29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9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2025-01-02T06:31:52Z</dcterms:modified>
</cp:coreProperties>
</file>