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Sachin Donduram Chavan - SBI - Appox\"/>
    </mc:Choice>
  </mc:AlternateContent>
  <xr:revisionPtr revIDLastSave="0" documentId="13_ncr:1_{4F61D9EC-8488-4F69-800A-0062509984A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46" i="4" l="1"/>
  <c r="P9" i="4" l="1"/>
  <c r="Q9" i="4" s="1"/>
  <c r="B9" i="4" s="1"/>
  <c r="C9" i="4" s="1"/>
  <c r="D9" i="4" s="1"/>
  <c r="J9" i="4"/>
  <c r="I9" i="4"/>
  <c r="E9" i="4"/>
  <c r="H9" i="4" s="1"/>
  <c r="A9" i="4"/>
  <c r="Q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Q7" i="4"/>
  <c r="B7" i="4" s="1"/>
  <c r="C7" i="4" s="1"/>
  <c r="J7" i="4"/>
  <c r="I7" i="4"/>
  <c r="E7" i="4"/>
  <c r="A7" i="4"/>
  <c r="Q6" i="4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31" i="4"/>
  <c r="W40" i="4" s="1"/>
  <c r="S39" i="4" l="1"/>
  <c r="S40" i="4" s="1"/>
  <c r="S42" i="4" s="1"/>
  <c r="W34" i="4"/>
  <c r="W38" i="4"/>
  <c r="W39" i="4" s="1"/>
  <c r="W42" i="4" l="1"/>
  <c r="W45" i="4" s="1"/>
  <c r="S41" i="4"/>
  <c r="W47" i="4" l="1"/>
  <c r="W51" i="4"/>
</calcChain>
</file>

<file path=xl/sharedStrings.xml><?xml version="1.0" encoding="utf-8"?>
<sst xmlns="http://schemas.openxmlformats.org/spreadsheetml/2006/main" count="49" uniqueCount="41">
  <si>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</si>
  <si>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</si>
  <si>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</si>
  <si>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</si>
  <si>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</si>
  <si>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</si>
  <si>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</si>
  <si>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</si>
  <si>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</si>
  <si>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</si>
  <si>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</si>
  <si>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</si>
  <si>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</si>
  <si>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</si>
  <si>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</si>
  <si>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</si>
  <si>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</si>
  <si>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</si>
  <si>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</si>
  <si>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</si>
  <si>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</si>
  <si>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</si>
  <si>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</si>
  <si>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</si>
  <si>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</si>
  <si>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</si>
  <si>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</si>
  <si>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</si>
  <si>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</si>
  <si>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</si>
  <si>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</si>
  <si>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</si>
  <si>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</si>
  <si>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</si>
  <si>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</si>
  <si>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</si>
  <si>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</si>
  <si>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rate on BUA</t>
  </si>
  <si>
    <t>State Bank of India ( RACPC Kalyan )  - Mr. Sachin Donduram Chavan &amp; Mrs. Sushma Sachin Chavan</t>
  </si>
  <si>
    <t>Agree BUA</t>
  </si>
  <si>
    <t>approx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</si>
</sst>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0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16</xdr:col>
      <xdr:colOff>239349</xdr:colOff>
      <xdr:row>37</xdr:row>
      <xdr:rowOff>134289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5284342-6B90-43CB-A095-85CCDE5AF1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773749" cy="67255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248876</xdr:colOff>
      <xdr:row>39</xdr:row>
      <xdr:rowOff>162825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D5737F-A920-4620-9E8E-A5B8A6A32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83276" cy="6449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182191</xdr:colOff>
      <xdr:row>35</xdr:row>
      <xdr:rowOff>67588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523F197-8721-4D75-B431-3A0EA8B02B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16591" cy="654458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48</xdr:row>
      <xdr:rowOff>77414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36EA29-050A-483C-8D79-0BFACEAD1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8697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5" zoomScaleNormal="100" workbookViewId="0">
      <selection activeCell="T35" sqref="T3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5" t="s">
        <v>35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375</v>
      </c>
      <c r="C3" s="4">
        <f>B3*1.2</f>
        <v>450</v>
      </c>
      <c r="D3" s="4">
        <f t="shared" ref="D3:D14" si="2">C3*1.2</f>
        <v>540</v>
      </c>
      <c r="E3" s="5">
        <f t="shared" ref="E3:E14" si="3">R3</f>
        <v>2375000</v>
      </c>
      <c r="F3" s="9">
        <f t="shared" ref="F3:F14" si="4">ROUND((E3/B3),0)</f>
        <v>6333</v>
      </c>
      <c r="G3" s="9">
        <f t="shared" ref="G3:G14" si="5">ROUND((E3/C3),0)</f>
        <v>5278</v>
      </c>
      <c r="H3" s="9">
        <f t="shared" ref="H3:H14" si="6">ROUND((E3/D3),0)</f>
        <v>4398</v>
      </c>
      <c r="I3" s="4" t="e">
        <f>#REF!</f>
        <v>#REF!</v>
      </c>
      <c r="J3" s="4">
        <f t="shared" ref="J3:J14" si="7">S3</f>
        <v>0</v>
      </c>
      <c r="O3">
        <v>0</v>
      </c>
      <c r="P3">
        <v>450</v>
      </c>
      <c r="Q3">
        <f t="shared" ref="P3:Q14" si="8">P3/1.2</f>
        <v>375</v>
      </c>
      <c r="R3" s="2">
        <v>2375000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375</v>
      </c>
      <c r="C4" s="41">
        <f t="shared" ref="C4:C9" si="11">B4*1.2</f>
        <v>450</v>
      </c>
      <c r="D4" s="41">
        <f t="shared" ref="D4:D9" si="12">C4*1.2</f>
        <v>540</v>
      </c>
      <c r="E4" s="42">
        <f t="shared" ref="E4:E9" si="13">R4</f>
        <v>2400000</v>
      </c>
      <c r="F4" s="41">
        <f t="shared" ref="F4:F9" si="14">ROUND((E4/B4),0)</f>
        <v>6400</v>
      </c>
      <c r="G4" s="41">
        <f t="shared" ref="G4:G9" si="15">ROUND((E4/C4),0)</f>
        <v>5333</v>
      </c>
      <c r="H4" s="41">
        <f t="shared" ref="H4:H9" si="16">ROUND((E4/D4),0)</f>
        <v>4444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v>450</v>
      </c>
      <c r="Q4" s="43">
        <f t="shared" ref="Q4:Q9" si="18">P4/1.2</f>
        <v>375</v>
      </c>
      <c r="R4" s="44">
        <v>2400000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ref="P5:P9" si="19">O5/1.2</f>
        <v>0</v>
      </c>
      <c r="Q5">
        <f t="shared" si="18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412.5</v>
      </c>
      <c r="C6" s="4">
        <f t="shared" si="11"/>
        <v>495</v>
      </c>
      <c r="D6" s="4">
        <f t="shared" si="12"/>
        <v>594</v>
      </c>
      <c r="E6" s="5">
        <f t="shared" si="13"/>
        <v>2550000</v>
      </c>
      <c r="F6" s="9">
        <f t="shared" si="14"/>
        <v>6182</v>
      </c>
      <c r="G6" s="9">
        <f t="shared" si="15"/>
        <v>5152</v>
      </c>
      <c r="H6" s="9">
        <f t="shared" si="16"/>
        <v>4293</v>
      </c>
      <c r="I6" s="4" t="e">
        <f>#REF!</f>
        <v>#REF!</v>
      </c>
      <c r="J6" s="4">
        <f t="shared" si="17"/>
        <v>0</v>
      </c>
      <c r="O6">
        <v>0</v>
      </c>
      <c r="P6">
        <v>495</v>
      </c>
      <c r="Q6">
        <f t="shared" si="18"/>
        <v>412.5</v>
      </c>
      <c r="R6" s="2">
        <v>2550000</v>
      </c>
    </row>
    <row r="7" spans="1:20" x14ac:dyDescent="0.25">
      <c r="A7" s="4">
        <f t="shared" si="9"/>
        <v>0</v>
      </c>
      <c r="B7" s="4">
        <f t="shared" si="10"/>
        <v>412.5</v>
      </c>
      <c r="C7" s="4">
        <f t="shared" si="11"/>
        <v>495</v>
      </c>
      <c r="D7" s="4">
        <f t="shared" si="12"/>
        <v>594</v>
      </c>
      <c r="E7" s="5">
        <f t="shared" si="13"/>
        <v>2300000</v>
      </c>
      <c r="F7" s="9">
        <f t="shared" si="14"/>
        <v>5576</v>
      </c>
      <c r="G7" s="9">
        <f t="shared" si="15"/>
        <v>4646</v>
      </c>
      <c r="H7" s="9">
        <f t="shared" si="16"/>
        <v>3872</v>
      </c>
      <c r="I7" s="4" t="e">
        <f>#REF!</f>
        <v>#REF!</v>
      </c>
      <c r="J7" s="4">
        <f t="shared" si="17"/>
        <v>0</v>
      </c>
      <c r="O7">
        <v>0</v>
      </c>
      <c r="P7">
        <v>495</v>
      </c>
      <c r="Q7">
        <f t="shared" si="18"/>
        <v>412.5</v>
      </c>
      <c r="R7" s="2">
        <v>2300000</v>
      </c>
    </row>
    <row r="8" spans="1:20" x14ac:dyDescent="0.25">
      <c r="A8" s="4">
        <f t="shared" si="9"/>
        <v>0</v>
      </c>
      <c r="B8" s="4">
        <f t="shared" si="10"/>
        <v>412.5</v>
      </c>
      <c r="C8" s="4">
        <f t="shared" si="11"/>
        <v>495</v>
      </c>
      <c r="D8" s="4">
        <f t="shared" si="12"/>
        <v>594</v>
      </c>
      <c r="E8" s="5">
        <f t="shared" si="13"/>
        <v>2380000</v>
      </c>
      <c r="F8" s="9">
        <f t="shared" si="14"/>
        <v>5770</v>
      </c>
      <c r="G8" s="9">
        <f t="shared" si="15"/>
        <v>4808</v>
      </c>
      <c r="H8" s="9">
        <f t="shared" si="16"/>
        <v>4007</v>
      </c>
      <c r="I8" s="4" t="e">
        <f>#REF!</f>
        <v>#REF!</v>
      </c>
      <c r="J8" s="4">
        <f t="shared" si="17"/>
        <v>0</v>
      </c>
      <c r="O8">
        <v>0</v>
      </c>
      <c r="P8">
        <v>495</v>
      </c>
      <c r="Q8">
        <f t="shared" si="18"/>
        <v>412.5</v>
      </c>
      <c r="R8" s="2">
        <v>2380000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5" t="s">
        <v>36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spans="1:20" x14ac:dyDescent="0.25">
      <c r="A16" s="4">
        <f t="shared" ref="A16:A28" si="32">N16</f>
        <v>0</v>
      </c>
      <c r="B16" s="4">
        <f t="shared" ref="B16:B28" si="33">Q16</f>
        <v>408.33333333333337</v>
      </c>
      <c r="C16" s="4">
        <f>B16*1.2</f>
        <v>490</v>
      </c>
      <c r="D16" s="4">
        <f t="shared" ref="D16:D28" si="34">C16*1.2</f>
        <v>588</v>
      </c>
      <c r="E16" s="5">
        <f t="shared" ref="E16:E28" si="35">R16</f>
        <v>2600000</v>
      </c>
      <c r="F16" s="9">
        <f t="shared" ref="F16:F28" si="36">ROUND((E16/B16),0)</f>
        <v>6367</v>
      </c>
      <c r="G16" s="9">
        <f t="shared" ref="G16:G28" si="37">ROUND((E16/C16),0)</f>
        <v>5306</v>
      </c>
      <c r="H16" s="9">
        <f t="shared" ref="H16:H28" si="38">ROUND((E16/D16),0)</f>
        <v>4422</v>
      </c>
      <c r="I16" s="4" t="e">
        <f>#REF!</f>
        <v>#REF!</v>
      </c>
      <c r="J16" s="4">
        <f t="shared" ref="J16:J28" si="39">S16</f>
        <v>0</v>
      </c>
      <c r="O16">
        <v>0</v>
      </c>
      <c r="P16">
        <v>490</v>
      </c>
      <c r="Q16">
        <f t="shared" ref="P16:Q28" si="40">P16/1.2</f>
        <v>408.33333333333337</v>
      </c>
      <c r="R16" s="2">
        <v>2600000</v>
      </c>
    </row>
    <row r="17" spans="1:24" s="43" customFormat="1" x14ac:dyDescent="0.25">
      <c r="A17" s="41">
        <f t="shared" si="32"/>
        <v>0</v>
      </c>
      <c r="B17" s="41">
        <f t="shared" si="33"/>
        <v>458.33333333333337</v>
      </c>
      <c r="C17" s="41">
        <f t="shared" ref="C17:C28" si="41">B17*1.2</f>
        <v>550</v>
      </c>
      <c r="D17" s="41">
        <f t="shared" si="34"/>
        <v>660</v>
      </c>
      <c r="E17" s="42">
        <f t="shared" si="35"/>
        <v>3000000</v>
      </c>
      <c r="F17" s="41">
        <f t="shared" si="36"/>
        <v>6545</v>
      </c>
      <c r="G17" s="41">
        <f t="shared" si="37"/>
        <v>5455</v>
      </c>
      <c r="H17" s="41">
        <f t="shared" si="38"/>
        <v>4545</v>
      </c>
      <c r="I17" s="41" t="e">
        <f>#REF!</f>
        <v>#REF!</v>
      </c>
      <c r="J17" s="41">
        <f t="shared" si="39"/>
        <v>0</v>
      </c>
      <c r="O17" s="43">
        <v>0</v>
      </c>
      <c r="P17" s="43">
        <v>550</v>
      </c>
      <c r="Q17" s="43">
        <f t="shared" si="40"/>
        <v>458.33333333333337</v>
      </c>
      <c r="R17" s="44">
        <v>3000000</v>
      </c>
    </row>
    <row r="18" spans="1:24" x14ac:dyDescent="0.25">
      <c r="A18" s="4">
        <f t="shared" si="32"/>
        <v>0</v>
      </c>
      <c r="B18" s="4">
        <f t="shared" si="33"/>
        <v>500</v>
      </c>
      <c r="C18" s="4">
        <f t="shared" si="41"/>
        <v>600</v>
      </c>
      <c r="D18" s="4">
        <f t="shared" si="34"/>
        <v>720</v>
      </c>
      <c r="E18" s="5">
        <f t="shared" si="35"/>
        <v>2500000</v>
      </c>
      <c r="F18" s="9">
        <f t="shared" si="36"/>
        <v>5000</v>
      </c>
      <c r="G18" s="9">
        <f t="shared" si="37"/>
        <v>4167</v>
      </c>
      <c r="H18" s="9">
        <f t="shared" si="38"/>
        <v>3472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500</v>
      </c>
      <c r="R18" s="2">
        <v>2500000</v>
      </c>
    </row>
    <row r="19" spans="1:24" s="43" customFormat="1" x14ac:dyDescent="0.25">
      <c r="A19" s="41">
        <f t="shared" si="32"/>
        <v>0</v>
      </c>
      <c r="B19" s="41">
        <f t="shared" si="33"/>
        <v>291.66666666666669</v>
      </c>
      <c r="C19" s="41">
        <f t="shared" si="41"/>
        <v>350</v>
      </c>
      <c r="D19" s="41">
        <f t="shared" si="34"/>
        <v>420</v>
      </c>
      <c r="E19" s="42">
        <f t="shared" si="35"/>
        <v>2748000</v>
      </c>
      <c r="F19" s="41">
        <f t="shared" si="36"/>
        <v>9422</v>
      </c>
      <c r="G19" s="41">
        <f t="shared" si="37"/>
        <v>7851</v>
      </c>
      <c r="H19" s="41">
        <f t="shared" si="38"/>
        <v>6543</v>
      </c>
      <c r="I19" s="41" t="e">
        <f>#REF!</f>
        <v>#REF!</v>
      </c>
      <c r="J19" s="41">
        <f t="shared" si="39"/>
        <v>0</v>
      </c>
      <c r="O19" s="43">
        <v>0</v>
      </c>
      <c r="P19" s="43">
        <v>350</v>
      </c>
      <c r="Q19" s="43">
        <f t="shared" si="40"/>
        <v>291.66666666666669</v>
      </c>
      <c r="R19" s="44">
        <v>2748000</v>
      </c>
    </row>
    <row r="20" spans="1:24" x14ac:dyDescent="0.25">
      <c r="A20" s="4">
        <f t="shared" si="32"/>
        <v>0</v>
      </c>
      <c r="B20" s="4">
        <f t="shared" si="33"/>
        <v>670</v>
      </c>
      <c r="C20" s="4">
        <f t="shared" si="41"/>
        <v>804</v>
      </c>
      <c r="D20" s="4">
        <f t="shared" si="34"/>
        <v>964.8</v>
      </c>
      <c r="E20" s="5">
        <f t="shared" si="35"/>
        <v>4190000</v>
      </c>
      <c r="F20" s="9">
        <f t="shared" si="36"/>
        <v>6254</v>
      </c>
      <c r="G20" s="9">
        <f t="shared" si="37"/>
        <v>5211</v>
      </c>
      <c r="H20" s="9">
        <f t="shared" si="38"/>
        <v>4343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670</v>
      </c>
      <c r="R20" s="2">
        <v>4190000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440</v>
      </c>
      <c r="C23" s="4">
        <f t="shared" si="44"/>
        <v>528</v>
      </c>
      <c r="D23" s="4">
        <f t="shared" si="45"/>
        <v>633.6</v>
      </c>
      <c r="E23" s="5">
        <f t="shared" si="46"/>
        <v>2750000</v>
      </c>
      <c r="F23" s="9">
        <f t="shared" si="47"/>
        <v>6250</v>
      </c>
      <c r="G23" s="9">
        <f t="shared" si="48"/>
        <v>5208</v>
      </c>
      <c r="H23" s="9">
        <f t="shared" si="49"/>
        <v>4340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v>440</v>
      </c>
      <c r="R23" s="2">
        <v>2750000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5800</v>
      </c>
      <c r="X29" s="20" t="s">
        <v>37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3300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S33" s="10"/>
      <c r="T33" s="10"/>
      <c r="U33" s="17" t="s">
        <v>17</v>
      </c>
      <c r="V33" s="23"/>
      <c r="W33" s="24">
        <f>X33-X34</f>
        <v>16</v>
      </c>
      <c r="X33" s="25">
        <v>2024</v>
      </c>
    </row>
    <row r="34" spans="5:25" ht="15.75" x14ac:dyDescent="0.25">
      <c r="E34" t="s">
        <v>39</v>
      </c>
      <c r="F34" s="7">
        <v>495</v>
      </c>
      <c r="S34" s="10"/>
      <c r="T34" s="10"/>
      <c r="U34" s="17" t="s">
        <v>18</v>
      </c>
      <c r="V34" s="23"/>
      <c r="W34" s="24">
        <f>W35-W33</f>
        <v>44</v>
      </c>
      <c r="X34" s="24">
        <v>2008</v>
      </c>
      <c r="Y34" t="s">
        <v>40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6" t="s">
        <v>38</v>
      </c>
      <c r="Q36" s="46"/>
      <c r="R36" s="46"/>
      <c r="S36" s="46"/>
      <c r="T36" s="47"/>
      <c r="U36" s="21" t="s">
        <v>20</v>
      </c>
      <c r="V36" s="23"/>
      <c r="W36" s="24">
        <f>90*W33/W35</f>
        <v>24</v>
      </c>
      <c r="X36" s="24"/>
    </row>
    <row r="37" spans="5:25" ht="15.75" x14ac:dyDescent="0.25">
      <c r="U37" s="17"/>
      <c r="V37" s="26"/>
      <c r="W37" s="27">
        <f>W36%</f>
        <v>0.24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600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1900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3300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5200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31</v>
      </c>
      <c r="V44" s="30"/>
      <c r="W44" s="25">
        <v>495</v>
      </c>
      <c r="X44" s="24"/>
    </row>
    <row r="45" spans="5:25" ht="15.75" x14ac:dyDescent="0.25">
      <c r="P45" s="13" t="s">
        <v>29</v>
      </c>
      <c r="Q45" s="48"/>
      <c r="R45" s="48"/>
      <c r="S45" s="48"/>
      <c r="T45" s="11"/>
      <c r="U45" s="17" t="s">
        <v>33</v>
      </c>
      <c r="V45" s="40"/>
      <c r="W45" s="31">
        <f>W42*W44+X46</f>
        <v>2574000</v>
      </c>
      <c r="X45" s="32"/>
    </row>
    <row r="46" spans="5:25" ht="15.75" x14ac:dyDescent="0.25">
      <c r="Q46" s="48"/>
      <c r="R46" s="48"/>
      <c r="S46" s="48"/>
      <c r="T46" s="10"/>
      <c r="U46" s="17" t="s">
        <v>24</v>
      </c>
      <c r="V46" s="23"/>
      <c r="W46" s="33">
        <f>W45*0.9</f>
        <v>2316600</v>
      </c>
      <c r="X46" s="34"/>
    </row>
    <row r="47" spans="5:25" ht="15.75" x14ac:dyDescent="0.25">
      <c r="Q47" s="48"/>
      <c r="R47" s="48"/>
      <c r="S47" s="48"/>
      <c r="T47" s="10"/>
      <c r="U47" s="17" t="s">
        <v>25</v>
      </c>
      <c r="V47" s="23"/>
      <c r="W47" s="33">
        <f>W45*0.8</f>
        <v>2059200</v>
      </c>
      <c r="X47" s="33"/>
    </row>
    <row r="48" spans="5:25" ht="15.75" x14ac:dyDescent="0.25">
      <c r="O48" s="10"/>
      <c r="P48" s="10"/>
      <c r="Q48" s="48"/>
      <c r="R48" s="48"/>
      <c r="S48" s="48"/>
      <c r="T48" s="10"/>
      <c r="U48" s="17"/>
      <c r="V48" s="23"/>
      <c r="W48" s="35"/>
      <c r="X48" s="24"/>
    </row>
    <row r="49" spans="17:24" ht="15.75" x14ac:dyDescent="0.25">
      <c r="Q49" s="48"/>
      <c r="R49" s="48"/>
      <c r="S49" s="48"/>
      <c r="U49" s="36" t="s">
        <v>26</v>
      </c>
      <c r="V49" s="37"/>
      <c r="W49" s="38">
        <f>W30*W44</f>
        <v>1237500</v>
      </c>
      <c r="X49" s="38"/>
    </row>
    <row r="50" spans="17:24" ht="15.75" x14ac:dyDescent="0.25">
      <c r="Q50" s="48"/>
      <c r="R50" s="48"/>
      <c r="S50" s="48"/>
      <c r="U50" s="17" t="s">
        <v>27</v>
      </c>
      <c r="V50" s="23"/>
      <c r="W50" s="35"/>
      <c r="X50" s="35"/>
    </row>
    <row r="51" spans="17:24" ht="15.75" x14ac:dyDescent="0.25">
      <c r="U51" s="39" t="s">
        <v>28</v>
      </c>
      <c r="V51" s="35"/>
      <c r="W51" s="33">
        <f>W45*0.025/12</f>
        <v>5362.5</v>
      </c>
      <c r="X51" s="33"/>
    </row>
  </sheetData>
  <mergeCells count="4">
    <mergeCell ref="A15:R15"/>
    <mergeCell ref="A2:R2"/>
    <mergeCell ref="P36:T36"/>
    <mergeCell ref="Q45:S50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C2" sqref="C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N37" sqref="N37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3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2024-11-23T12:01:11Z</dcterms:modified>
</cp:coreProperties>
</file>