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Abhishek Kajale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8" r:id="rId3"/>
    <sheet name="IGR" sheetId="9" r:id="rId4"/>
  </sheets>
  <calcPr calcId="152511"/>
</workbook>
</file>

<file path=xl/calcChain.xml><?xml version="1.0" encoding="utf-8"?>
<calcChain xmlns="http://schemas.openxmlformats.org/spreadsheetml/2006/main">
  <c r="C46" i="1" l="1"/>
  <c r="C58" i="1"/>
  <c r="F52" i="1"/>
  <c r="F51" i="1"/>
  <c r="E49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l="1"/>
  <c r="C59" i="1"/>
  <c r="C42" i="1"/>
  <c r="C39" i="1"/>
  <c r="C40" i="1" s="1"/>
  <c r="C41" i="1" s="1"/>
  <c r="C61" i="1" l="1"/>
  <c r="C60" i="1"/>
</calcChain>
</file>

<file path=xl/sharedStrings.xml><?xml version="1.0" encoding="utf-8"?>
<sst xmlns="http://schemas.openxmlformats.org/spreadsheetml/2006/main" count="33" uniqueCount="30">
  <si>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</si>
  <si>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</si>
  <si>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</si>
  <si>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</si>
  <si>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</si>
  <si>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</si>
  <si>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</si>
  <si>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</si>
  <si>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</si>
  <si>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</si>
  <si>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</si>
  <si>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</si>
  <si>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</si>
  <si>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</si>
  <si>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</si>
  <si>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</si>
  <si>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</si>
  <si>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</si>
  <si>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</si>
  <si>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</si>
  <si>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</si>
  <si>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</si>
  <si>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</si>
  <si>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</si>
  <si>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Garden  Area</t>
  </si>
  <si>
    <t>Furniture Cost</t>
  </si>
  <si>
    <t xml:space="preserve">Iterior Cost </t>
  </si>
  <si>
    <t>Compunt Wall</t>
  </si>
  <si>
    <t xml:space="preserve">Pavement </t>
  </si>
  <si>
    <t>Kitchen Trolly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</si>
</sst>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6" fillId="0" borderId="0" xfId="0" applyNumberFormat="1" applyFont="1" applyBorder="1"/>
    <xf numFmtId="0" fontId="6" fillId="0" borderId="0" xfId="0" applyFont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0</xdr:rowOff>
    </xdr:from>
    <xdr:to>
      <xdr:col>9</xdr:col>
      <xdr:colOff>495300</xdr:colOff>
      <xdr:row>20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0"/>
          <a:ext cx="5724525" cy="3486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57150</xdr:rowOff>
    </xdr:from>
    <xdr:to>
      <xdr:col>9</xdr:col>
      <xdr:colOff>581025</xdr:colOff>
      <xdr:row>20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7650"/>
          <a:ext cx="5724525" cy="3571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110104</xdr:colOff>
      <xdr:row>4</xdr:row>
      <xdr:rowOff>114300</xdr:rowOff>
    </xdr:from>
    <xdr:to>
      <xdr:col>7</xdr:col>
      <xdr:colOff>494498</xdr:colOff>
      <xdr:row>24</xdr:row>
      <xdr:rowOff>189830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104" y="876300"/>
          <a:ext cx="4651594" cy="388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52" activePane="bottomRight" state="frozen"/>
      <selection pane="topRight" activeCell="D1" sqref="D1"/>
      <selection pane="bottomLeft" activeCell="A6" sqref="A6"/>
      <selection pane="bottomRight" activeCell="J61" sqref="J61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132.52000000000001</v>
      </c>
      <c r="E2" s="4"/>
      <c r="F2" s="4"/>
      <c r="G2" s="23"/>
      <c r="H2" s="1"/>
    </row>
    <row r="3" spans="1:15" x14ac:dyDescent="0.3">
      <c r="B3" s="22" t="s">
        <v>10</v>
      </c>
      <c r="C3" s="25">
        <v>37600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4982752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151</v>
      </c>
      <c r="D7" s="35">
        <v>2009</v>
      </c>
      <c r="E7" s="35">
        <v>2024</v>
      </c>
      <c r="F7" s="35">
        <v>60</v>
      </c>
      <c r="G7" s="53">
        <v>27000</v>
      </c>
      <c r="H7" s="62">
        <v>15</v>
      </c>
      <c r="I7" s="63">
        <f>IF(H7&gt;=5,90*H7/F7,0)</f>
        <v>22.5</v>
      </c>
      <c r="J7" s="64">
        <f t="shared" ref="J7:J12" si="0">G7/100*I7</f>
        <v>6075</v>
      </c>
      <c r="K7" s="64">
        <f>ROUND((G7-J7),0)</f>
        <v>20925</v>
      </c>
      <c r="L7" s="64">
        <f>ROUND((K7*C7),0)</f>
        <v>3159675</v>
      </c>
      <c r="M7" s="64">
        <f>ROUND((C7*G7),0)</f>
        <v>4077000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3159675</v>
      </c>
      <c r="M27" s="15">
        <f>SUM(M7:M26)</f>
        <v>4077000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4982752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3159675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8142427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7735306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6513941.6000000006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6513942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0.39999999944120646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6513942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2282865.1875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4">
        <f>L27*0.85</f>
        <v>2685723.75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>
        <v>66.260000000000005</v>
      </c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>
        <v>66.260000000000005</v>
      </c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E49" s="27">
        <f>SUM(E47:E48)</f>
        <v>132.52000000000001</v>
      </c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E50" s="77"/>
      <c r="F50" s="75">
        <v>0.4</v>
      </c>
      <c r="G50" s="37"/>
      <c r="H50" s="37"/>
      <c r="I50" s="27"/>
      <c r="J50" s="37"/>
      <c r="K50" s="40"/>
      <c r="L50" s="37"/>
      <c r="M50" s="39"/>
      <c r="N50" s="37"/>
    </row>
    <row r="51" spans="2:14" x14ac:dyDescent="0.3">
      <c r="D51" s="83" t="s">
        <v>24</v>
      </c>
      <c r="E51" s="27">
        <v>46.46</v>
      </c>
      <c r="F51" s="77">
        <f>E51*0.4</f>
        <v>18.584</v>
      </c>
      <c r="G51" s="37"/>
      <c r="H51" s="38"/>
      <c r="I51" s="27"/>
      <c r="J51" s="37"/>
      <c r="K51" s="40"/>
      <c r="L51" s="37"/>
      <c r="M51" s="39"/>
      <c r="N51" s="37"/>
    </row>
    <row r="52" spans="2:14" x14ac:dyDescent="0.3">
      <c r="E52" s="27"/>
      <c r="F52" s="82">
        <f>E49+F51</f>
        <v>151.10400000000001</v>
      </c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B53" s="2" t="s">
        <v>25</v>
      </c>
      <c r="C53" s="1">
        <v>500000</v>
      </c>
      <c r="E53" s="27"/>
      <c r="F53" s="7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B54" s="2" t="s">
        <v>26</v>
      </c>
      <c r="C54" s="1">
        <v>300000</v>
      </c>
      <c r="E54" s="27"/>
      <c r="F54" s="7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B55" s="2" t="s">
        <v>27</v>
      </c>
      <c r="C55" s="1">
        <v>200000</v>
      </c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B56" s="2" t="s">
        <v>28</v>
      </c>
      <c r="C56" s="1">
        <v>200000</v>
      </c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B57" s="2" t="s">
        <v>29</v>
      </c>
      <c r="C57" s="1">
        <v>200000</v>
      </c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C58" s="1">
        <f>SUM(C53:C57)</f>
        <v>1400000</v>
      </c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C59" s="65">
        <f>C37+C58</f>
        <v>9542427</v>
      </c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C60" s="73">
        <f>C59*0.95</f>
        <v>9065305.6500000004</v>
      </c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C61" s="73">
        <f>C59*0.8</f>
        <v>7633941.6000000006</v>
      </c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L8" sqref="L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6" sqref="L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4" zoomScale="115" zoomScaleNormal="115" workbookViewId="0">
      <selection activeCell="L13" sqref="L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2024-11-21T09:03:38Z</dcterms:modified>
</cp:coreProperties>
</file>