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5360" windowHeight="7755" tabRatio="451" firstSheet="2" activeTab="2"/>
  </bookViews>
  <sheets>
    <sheet name="VANDANA GAURI" sheetId="110" r:id="rId1"/>
    <sheet name="RERA" sheetId="73" r:id="rId2"/>
    <sheet name="IGR" sheetId="115" r:id="rId3"/>
    <sheet name="Sheet1" sheetId="121" r:id="rId4"/>
    <sheet name="Sheet2" sheetId="122" r:id="rId5"/>
    <sheet name="Sheet3" sheetId="123" r:id="rId6"/>
    <sheet name="Sheet4" sheetId="124" r:id="rId7"/>
  </sheets>
  <definedNames>
    <definedName name="_xlnm._FilterDatabase" localSheetId="1" hidden="1">RERA!#REF!</definedName>
    <definedName name="_xlnm._FilterDatabase" localSheetId="0" hidden="1">'VANDANA GAURI'!#REF!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7" i="110"/>
  <c r="L51"/>
  <c r="L49"/>
  <c r="L48"/>
  <c r="L45"/>
  <c r="L44"/>
  <c r="L43"/>
  <c r="L42"/>
  <c r="K42"/>
  <c r="G42"/>
  <c r="J36"/>
  <c r="J35"/>
  <c r="K35" s="1"/>
  <c r="J34"/>
  <c r="J33"/>
  <c r="M33" s="1"/>
  <c r="J32"/>
  <c r="J30"/>
  <c r="J29"/>
  <c r="J28"/>
  <c r="J27"/>
  <c r="J25"/>
  <c r="K25" s="1"/>
  <c r="J13"/>
  <c r="M13" s="1"/>
  <c r="J5"/>
  <c r="J4"/>
  <c r="J3"/>
  <c r="K3" s="1"/>
  <c r="J2"/>
  <c r="K2" s="1"/>
  <c r="K27"/>
  <c r="L34"/>
  <c r="M28"/>
  <c r="M29"/>
  <c r="M32"/>
  <c r="K36"/>
  <c r="L30"/>
  <c r="L4"/>
  <c r="M5"/>
  <c r="H27"/>
  <c r="H28"/>
  <c r="H29"/>
  <c r="H30"/>
  <c r="H32"/>
  <c r="H33"/>
  <c r="H34"/>
  <c r="H35"/>
  <c r="H36"/>
  <c r="H3"/>
  <c r="H4"/>
  <c r="H5"/>
  <c r="H8"/>
  <c r="H13"/>
  <c r="H14"/>
  <c r="H24"/>
  <c r="H25"/>
  <c r="H2"/>
  <c r="M42"/>
  <c r="K49"/>
  <c r="M49" s="1"/>
  <c r="G31"/>
  <c r="H31" s="1"/>
  <c r="G30"/>
  <c r="G29"/>
  <c r="G28"/>
  <c r="G27"/>
  <c r="G24"/>
  <c r="J24" s="1"/>
  <c r="K24" s="1"/>
  <c r="G25"/>
  <c r="G26"/>
  <c r="H26" s="1"/>
  <c r="G32"/>
  <c r="G33"/>
  <c r="G34"/>
  <c r="G35"/>
  <c r="G36"/>
  <c r="G23"/>
  <c r="J23" s="1"/>
  <c r="M23" s="1"/>
  <c r="G3"/>
  <c r="G4"/>
  <c r="G5"/>
  <c r="G6"/>
  <c r="J6" s="1"/>
  <c r="K6" s="1"/>
  <c r="G7"/>
  <c r="H7" s="1"/>
  <c r="G8"/>
  <c r="J8" s="1"/>
  <c r="L8" s="1"/>
  <c r="G9"/>
  <c r="J9" s="1"/>
  <c r="M9" s="1"/>
  <c r="G10"/>
  <c r="H10" s="1"/>
  <c r="G11"/>
  <c r="J11" s="1"/>
  <c r="K11" s="1"/>
  <c r="G12"/>
  <c r="H12" s="1"/>
  <c r="G13"/>
  <c r="G14"/>
  <c r="J14" s="1"/>
  <c r="K14" s="1"/>
  <c r="G15"/>
  <c r="J15" s="1"/>
  <c r="K15" s="1"/>
  <c r="G16"/>
  <c r="J16" s="1"/>
  <c r="L16" s="1"/>
  <c r="G17"/>
  <c r="J17" s="1"/>
  <c r="M17" s="1"/>
  <c r="G18"/>
  <c r="H18" s="1"/>
  <c r="G19"/>
  <c r="J19" s="1"/>
  <c r="M19" s="1"/>
  <c r="G20"/>
  <c r="J20" s="1"/>
  <c r="L20" s="1"/>
  <c r="G21"/>
  <c r="J21" s="1"/>
  <c r="L21" s="1"/>
  <c r="G22"/>
  <c r="H22" s="1"/>
  <c r="G2"/>
  <c r="I51"/>
  <c r="I50"/>
  <c r="I49"/>
  <c r="I48"/>
  <c r="I47"/>
  <c r="I46"/>
  <c r="I45"/>
  <c r="I44"/>
  <c r="I43"/>
  <c r="I42"/>
  <c r="K51"/>
  <c r="M51" s="1"/>
  <c r="G51"/>
  <c r="K50"/>
  <c r="L50" s="1"/>
  <c r="M50" s="1"/>
  <c r="G50"/>
  <c r="K48"/>
  <c r="M48" s="1"/>
  <c r="G48"/>
  <c r="K47"/>
  <c r="L47" s="1"/>
  <c r="M47" s="1"/>
  <c r="G47"/>
  <c r="K46"/>
  <c r="L46" s="1"/>
  <c r="M46" s="1"/>
  <c r="G46"/>
  <c r="K45"/>
  <c r="M45" s="1"/>
  <c r="G45"/>
  <c r="G43"/>
  <c r="K43"/>
  <c r="M43" s="1"/>
  <c r="G44"/>
  <c r="K44"/>
  <c r="M44" s="1"/>
  <c r="J22" l="1"/>
  <c r="L22" s="1"/>
  <c r="H17"/>
  <c r="H20"/>
  <c r="H9"/>
  <c r="J10"/>
  <c r="K10" s="1"/>
  <c r="H23"/>
  <c r="J18"/>
  <c r="M18" s="1"/>
  <c r="H19"/>
  <c r="H15"/>
  <c r="J12"/>
  <c r="L12" s="1"/>
  <c r="J7"/>
  <c r="K7" s="1"/>
  <c r="H16"/>
  <c r="J31"/>
  <c r="K31" s="1"/>
  <c r="J26"/>
  <c r="L26" s="1"/>
  <c r="H21"/>
  <c r="H11"/>
  <c r="H6"/>
  <c r="M36"/>
  <c r="K32"/>
  <c r="K28"/>
  <c r="L35"/>
  <c r="L31"/>
  <c r="L27"/>
  <c r="M34"/>
  <c r="M30"/>
  <c r="M26"/>
  <c r="K33"/>
  <c r="K29"/>
  <c r="L36"/>
  <c r="L32"/>
  <c r="L28"/>
  <c r="M35"/>
  <c r="M31"/>
  <c r="M27"/>
  <c r="K34"/>
  <c r="K30"/>
  <c r="L33"/>
  <c r="L29"/>
  <c r="K20"/>
  <c r="K16"/>
  <c r="K12"/>
  <c r="K8"/>
  <c r="K4"/>
  <c r="K22"/>
  <c r="L17"/>
  <c r="L13"/>
  <c r="L9"/>
  <c r="L5"/>
  <c r="L23"/>
  <c r="M14"/>
  <c r="M6"/>
  <c r="M24"/>
  <c r="M20"/>
  <c r="M16"/>
  <c r="K21"/>
  <c r="K17"/>
  <c r="K13"/>
  <c r="K9"/>
  <c r="K5"/>
  <c r="K23"/>
  <c r="L18"/>
  <c r="L14"/>
  <c r="L6"/>
  <c r="L24"/>
  <c r="M15"/>
  <c r="M11"/>
  <c r="M7"/>
  <c r="M3"/>
  <c r="M25"/>
  <c r="M21"/>
  <c r="K18"/>
  <c r="L19"/>
  <c r="L15"/>
  <c r="L11"/>
  <c r="L7"/>
  <c r="L3"/>
  <c r="L25"/>
  <c r="M8"/>
  <c r="M4"/>
  <c r="M22"/>
  <c r="K19"/>
  <c r="L2"/>
  <c r="F37"/>
  <c r="E37"/>
  <c r="L10" l="1"/>
  <c r="M10"/>
  <c r="K26"/>
  <c r="M12"/>
  <c r="G37"/>
  <c r="H27" i="115"/>
  <c r="J37" i="110" l="1"/>
  <c r="O4" i="115" l="1"/>
  <c r="O2" i="110" l="1"/>
  <c r="P2" s="1"/>
  <c r="Q2" s="1"/>
  <c r="K37" l="1"/>
  <c r="L37"/>
  <c r="M2"/>
  <c r="P4" i="115"/>
</calcChain>
</file>

<file path=xl/sharedStrings.xml><?xml version="1.0" encoding="utf-8"?>
<sst xmlns="http://schemas.openxmlformats.org/spreadsheetml/2006/main" count="74" uniqueCount="33">
  <si>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</si>
  <si>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</si>
  <si>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</si>
  <si>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</si>
  <si>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</si>
  <si>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</si>
  <si>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</si>
  <si>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</si>
  <si>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</si>
  <si>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</si>
  <si>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</si>
  <si>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</si>
  <si>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</si>
  <si>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</si>
  <si>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</si>
  <si>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605+705</t>
  </si>
  <si>
    <t>604+704</t>
  </si>
  <si>
    <t>603+703</t>
  </si>
  <si>
    <t>602+702</t>
  </si>
  <si>
    <t>601+701</t>
  </si>
  <si>
    <t>105 to 505</t>
  </si>
  <si>
    <t>104 to 504</t>
  </si>
  <si>
    <t>103 to 503</t>
  </si>
  <si>
    <t>101 to 501</t>
  </si>
  <si>
    <t>102 to 502</t>
  </si>
  <si>
    <t>Carpet Area</t>
  </si>
  <si>
    <t>Enclosed BaLcony</t>
  </si>
  <si>
    <t>Open Balcony</t>
  </si>
  <si>
    <t>Total Balcony</t>
  </si>
  <si>
    <t>Total Carpet Area</t>
  </si>
  <si>
    <t xml:space="preserve">1 BHK </t>
  </si>
  <si>
    <t>2 BHK</t>
  </si>
  <si>
    <t>1BHK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</si>
</sst>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8" fillId="0" borderId="0" xfId="0" applyFont="1"/>
    <xf numFmtId="164" fontId="8" fillId="0" borderId="0" xfId="0" applyNumberFormat="1" applyFont="1"/>
    <xf numFmtId="164" fontId="0" fillId="0" borderId="0" xfId="0" applyNumberFormat="1" applyFont="1"/>
    <xf numFmtId="0" fontId="5" fillId="0" borderId="1" xfId="0" applyFont="1" applyFill="1" applyBorder="1" applyAlignment="1">
      <alignment horizontal="center" vertical="center" wrapText="1"/>
    </xf>
    <xf numFmtId="1" fontId="7" fillId="0" borderId="6" xfId="0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0" fontId="0" fillId="0" borderId="0" xfId="0" applyFill="1"/>
    <xf numFmtId="0" fontId="8" fillId="0" borderId="0" xfId="0" applyFont="1" applyFill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vertical="center" wrapText="1"/>
    </xf>
    <xf numFmtId="0" fontId="0" fillId="0" borderId="0" xfId="0" applyFont="1" applyFill="1" applyAlignment="1"/>
    <xf numFmtId="1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4" fontId="6" fillId="0" borderId="1" xfId="3" applyFont="1" applyFill="1" applyBorder="1" applyAlignment="1">
      <alignment vertical="center" wrapText="1"/>
    </xf>
    <xf numFmtId="164" fontId="7" fillId="0" borderId="6" xfId="3" applyFont="1" applyFill="1" applyBorder="1" applyAlignment="1">
      <alignment vertical="center" wrapText="1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5" borderId="0" xfId="0" applyFill="1"/>
    <xf numFmtId="0" fontId="0" fillId="5" borderId="0" xfId="0" applyFont="1" applyFill="1" applyAlignment="1"/>
    <xf numFmtId="0" fontId="0" fillId="5" borderId="0" xfId="0" applyFill="1" applyAlignment="1"/>
    <xf numFmtId="0" fontId="0" fillId="0" borderId="0" xfId="0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</xdr:row>
      <xdr:rowOff>17318</xdr:rowOff>
    </xdr:from>
    <xdr:to>
      <xdr:col>15</xdr:col>
      <xdr:colOff>250812</xdr:colOff>
      <xdr:row>24</xdr:row>
      <xdr:rowOff>180452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75409"/>
          <a:ext cx="9342857" cy="41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94453</xdr:colOff>
      <xdr:row>0</xdr:row>
      <xdr:rowOff>0</xdr:rowOff>
    </xdr:from>
    <xdr:to>
      <xdr:col>10</xdr:col>
      <xdr:colOff>370678</xdr:colOff>
      <xdr:row>27</xdr:row>
      <xdr:rowOff>114300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27194" y="0"/>
          <a:ext cx="5741605" cy="5257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38100</xdr:colOff>
      <xdr:row>22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1000"/>
          <a:ext cx="6134100" cy="3829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28575</xdr:rowOff>
    </xdr:from>
    <xdr:to>
      <xdr:col>10</xdr:col>
      <xdr:colOff>247650</xdr:colOff>
      <xdr:row>23</xdr:row>
      <xdr:rowOff>161925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790575"/>
          <a:ext cx="6134100" cy="37528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47625</xdr:rowOff>
    </xdr:from>
    <xdr:to>
      <xdr:col>10</xdr:col>
      <xdr:colOff>104775</xdr:colOff>
      <xdr:row>21</xdr:row>
      <xdr:rowOff>161925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238125"/>
          <a:ext cx="6134100" cy="3924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57150</xdr:rowOff>
    </xdr:from>
    <xdr:to>
      <xdr:col>10</xdr:col>
      <xdr:colOff>114300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247650"/>
          <a:ext cx="6134100" cy="3933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52"/>
  <sheetViews>
    <sheetView topLeftCell="D28" zoomScale="115" zoomScaleNormal="115" workbookViewId="0">
      <selection activeCell="D15" sqref="D15"/>
    </sheetView>
  </sheetViews>
  <sheetFormatPr defaultRowHeight="15"/>
  <cols>
    <col min="1" max="1" width="4.7109375" style="21" customWidth="1"/>
    <col min="2" max="2" width="6.85546875" style="22" customWidth="1"/>
    <col min="3" max="3" width="8.140625" style="22" customWidth="1"/>
    <col min="4" max="4" width="11.7109375" style="22" customWidth="1"/>
    <col min="5" max="5" width="11.28515625" style="45" customWidth="1"/>
    <col min="6" max="6" width="6.85546875" style="48" customWidth="1"/>
    <col min="7" max="7" width="11.85546875" style="35" customWidth="1"/>
    <col min="8" max="8" width="9.140625" style="41" customWidth="1"/>
    <col min="9" max="9" width="16.28515625" style="23" customWidth="1"/>
    <col min="10" max="10" width="16.28515625" style="38" customWidth="1"/>
    <col min="11" max="11" width="13.85546875" style="38" customWidth="1"/>
    <col min="12" max="12" width="14.85546875" style="38" customWidth="1"/>
    <col min="13" max="13" width="6.7109375" style="23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5</v>
      </c>
      <c r="E1" s="46" t="s">
        <v>7</v>
      </c>
      <c r="F1" s="46" t="s">
        <v>12</v>
      </c>
      <c r="G1" s="18" t="s">
        <v>6</v>
      </c>
      <c r="H1" s="27" t="s">
        <v>14</v>
      </c>
      <c r="I1" s="27" t="s">
        <v>13</v>
      </c>
      <c r="J1" s="37" t="s">
        <v>8</v>
      </c>
      <c r="K1" s="37" t="s">
        <v>9</v>
      </c>
      <c r="L1" s="37" t="s">
        <v>10</v>
      </c>
      <c r="M1" s="27" t="s">
        <v>11</v>
      </c>
    </row>
    <row r="2" spans="1:17">
      <c r="A2" s="15">
        <v>1</v>
      </c>
      <c r="B2" s="20">
        <v>101</v>
      </c>
      <c r="C2" s="16">
        <v>1</v>
      </c>
      <c r="D2" s="19" t="s">
        <v>4</v>
      </c>
      <c r="E2" s="44">
        <v>603</v>
      </c>
      <c r="F2" s="47">
        <v>110</v>
      </c>
      <c r="G2" s="36">
        <f>E2+F2</f>
        <v>713</v>
      </c>
      <c r="H2" s="39">
        <f>G2*1.2</f>
        <v>855.6</v>
      </c>
      <c r="I2" s="30">
        <v>6500</v>
      </c>
      <c r="J2" s="42">
        <f>I2*G2</f>
        <v>4634500</v>
      </c>
      <c r="K2" s="42">
        <f>J2*95%</f>
        <v>4402775</v>
      </c>
      <c r="L2" s="42">
        <f>J2*80%</f>
        <v>3707600</v>
      </c>
      <c r="M2" s="31">
        <f t="shared" ref="M2:M36" si="0">MROUND((J2*0.025/12),500)</f>
        <v>9500</v>
      </c>
      <c r="O2" s="2">
        <f>G4*1.35</f>
        <v>1034.1000000000001</v>
      </c>
      <c r="P2" s="3">
        <f>O2*6600</f>
        <v>6825060.0000000009</v>
      </c>
      <c r="Q2" s="3">
        <f>P2/G4</f>
        <v>8910.0000000000018</v>
      </c>
    </row>
    <row r="3" spans="1:17">
      <c r="A3" s="15">
        <v>2</v>
      </c>
      <c r="B3" s="20">
        <v>102</v>
      </c>
      <c r="C3" s="16">
        <v>1</v>
      </c>
      <c r="D3" s="19" t="s">
        <v>4</v>
      </c>
      <c r="E3" s="19">
        <v>632</v>
      </c>
      <c r="F3" s="19">
        <v>136</v>
      </c>
      <c r="G3" s="36">
        <f t="shared" ref="G3:G22" si="1">E3+F3</f>
        <v>768</v>
      </c>
      <c r="H3" s="39">
        <f t="shared" ref="H3:H37" si="2">G3*1.2</f>
        <v>921.59999999999991</v>
      </c>
      <c r="I3" s="30">
        <v>6500</v>
      </c>
      <c r="J3" s="42">
        <f t="shared" ref="J3:J36" si="3">I3*G3</f>
        <v>4992000</v>
      </c>
      <c r="K3" s="42">
        <f t="shared" ref="K3:K36" si="4">J3*95%</f>
        <v>4742400</v>
      </c>
      <c r="L3" s="42">
        <f t="shared" ref="L3:L36" si="5">J3*80%</f>
        <v>3993600</v>
      </c>
      <c r="M3" s="31">
        <f t="shared" si="0"/>
        <v>10500</v>
      </c>
      <c r="O3" s="3"/>
      <c r="P3" s="3"/>
    </row>
    <row r="4" spans="1:17">
      <c r="A4" s="15">
        <v>3</v>
      </c>
      <c r="B4" s="20">
        <v>103</v>
      </c>
      <c r="C4" s="16">
        <v>1</v>
      </c>
      <c r="D4" s="19" t="s">
        <v>4</v>
      </c>
      <c r="E4" s="44">
        <v>623</v>
      </c>
      <c r="F4" s="47">
        <v>143</v>
      </c>
      <c r="G4" s="36">
        <f t="shared" si="1"/>
        <v>766</v>
      </c>
      <c r="H4" s="39">
        <f t="shared" si="2"/>
        <v>919.19999999999993</v>
      </c>
      <c r="I4" s="30">
        <v>6500</v>
      </c>
      <c r="J4" s="42">
        <f t="shared" si="3"/>
        <v>4979000</v>
      </c>
      <c r="K4" s="42">
        <f t="shared" si="4"/>
        <v>4730050</v>
      </c>
      <c r="L4" s="42">
        <f t="shared" si="5"/>
        <v>3983200</v>
      </c>
      <c r="M4" s="31">
        <f t="shared" si="0"/>
        <v>10500</v>
      </c>
      <c r="O4" s="3"/>
      <c r="P4" s="3"/>
    </row>
    <row r="5" spans="1:17">
      <c r="A5" s="15">
        <v>4</v>
      </c>
      <c r="B5" s="20">
        <v>104</v>
      </c>
      <c r="C5" s="16">
        <v>1</v>
      </c>
      <c r="D5" s="19" t="s">
        <v>32</v>
      </c>
      <c r="E5" s="44">
        <v>382</v>
      </c>
      <c r="F5" s="47">
        <v>162</v>
      </c>
      <c r="G5" s="36">
        <f t="shared" si="1"/>
        <v>544</v>
      </c>
      <c r="H5" s="39">
        <f t="shared" si="2"/>
        <v>652.79999999999995</v>
      </c>
      <c r="I5" s="30">
        <v>6500</v>
      </c>
      <c r="J5" s="42">
        <f t="shared" si="3"/>
        <v>3536000</v>
      </c>
      <c r="K5" s="42">
        <f t="shared" si="4"/>
        <v>3359200</v>
      </c>
      <c r="L5" s="42">
        <f t="shared" si="5"/>
        <v>2828800</v>
      </c>
      <c r="M5" s="31">
        <f t="shared" si="0"/>
        <v>7500</v>
      </c>
      <c r="O5" s="3"/>
      <c r="P5" s="3"/>
    </row>
    <row r="6" spans="1:17">
      <c r="A6" s="15">
        <v>5</v>
      </c>
      <c r="B6" s="20">
        <v>105</v>
      </c>
      <c r="C6" s="16">
        <v>1</v>
      </c>
      <c r="D6" s="19" t="s">
        <v>4</v>
      </c>
      <c r="E6" s="44">
        <v>603</v>
      </c>
      <c r="F6" s="47">
        <v>110</v>
      </c>
      <c r="G6" s="36">
        <f t="shared" si="1"/>
        <v>713</v>
      </c>
      <c r="H6" s="39">
        <f t="shared" si="2"/>
        <v>855.6</v>
      </c>
      <c r="I6" s="30">
        <v>6500</v>
      </c>
      <c r="J6" s="42">
        <f t="shared" si="3"/>
        <v>4634500</v>
      </c>
      <c r="K6" s="42">
        <f t="shared" si="4"/>
        <v>4402775</v>
      </c>
      <c r="L6" s="42">
        <f t="shared" si="5"/>
        <v>3707600</v>
      </c>
      <c r="M6" s="31">
        <f t="shared" si="0"/>
        <v>9500</v>
      </c>
      <c r="O6" s="3"/>
      <c r="P6" s="3"/>
    </row>
    <row r="7" spans="1:17">
      <c r="A7" s="15">
        <v>6</v>
      </c>
      <c r="B7" s="20">
        <v>201</v>
      </c>
      <c r="C7" s="16">
        <v>2</v>
      </c>
      <c r="D7" s="19" t="s">
        <v>4</v>
      </c>
      <c r="E7" s="44">
        <v>603</v>
      </c>
      <c r="F7" s="47">
        <v>110</v>
      </c>
      <c r="G7" s="36">
        <f t="shared" si="1"/>
        <v>713</v>
      </c>
      <c r="H7" s="39">
        <f t="shared" si="2"/>
        <v>855.6</v>
      </c>
      <c r="I7" s="30">
        <v>6500</v>
      </c>
      <c r="J7" s="42">
        <f t="shared" si="3"/>
        <v>4634500</v>
      </c>
      <c r="K7" s="42">
        <f t="shared" si="4"/>
        <v>4402775</v>
      </c>
      <c r="L7" s="42">
        <f t="shared" si="5"/>
        <v>3707600</v>
      </c>
      <c r="M7" s="31">
        <f t="shared" si="0"/>
        <v>9500</v>
      </c>
      <c r="O7" s="3"/>
      <c r="P7" s="3"/>
    </row>
    <row r="8" spans="1:17">
      <c r="A8" s="15">
        <v>7</v>
      </c>
      <c r="B8" s="20">
        <v>202</v>
      </c>
      <c r="C8" s="16">
        <v>2</v>
      </c>
      <c r="D8" s="19" t="s">
        <v>4</v>
      </c>
      <c r="E8" s="19">
        <v>632</v>
      </c>
      <c r="F8" s="19">
        <v>136</v>
      </c>
      <c r="G8" s="36">
        <f t="shared" si="1"/>
        <v>768</v>
      </c>
      <c r="H8" s="39">
        <f t="shared" si="2"/>
        <v>921.59999999999991</v>
      </c>
      <c r="I8" s="30">
        <v>6500</v>
      </c>
      <c r="J8" s="42">
        <f t="shared" si="3"/>
        <v>4992000</v>
      </c>
      <c r="K8" s="42">
        <f t="shared" si="4"/>
        <v>4742400</v>
      </c>
      <c r="L8" s="42">
        <f t="shared" si="5"/>
        <v>3993600</v>
      </c>
      <c r="M8" s="31">
        <f t="shared" si="0"/>
        <v>10500</v>
      </c>
      <c r="O8" s="3"/>
      <c r="P8" s="3"/>
    </row>
    <row r="9" spans="1:17">
      <c r="A9" s="15">
        <v>8</v>
      </c>
      <c r="B9" s="20">
        <v>203</v>
      </c>
      <c r="C9" s="16">
        <v>2</v>
      </c>
      <c r="D9" s="19" t="s">
        <v>4</v>
      </c>
      <c r="E9" s="44">
        <v>623</v>
      </c>
      <c r="F9" s="47">
        <v>143</v>
      </c>
      <c r="G9" s="36">
        <f t="shared" si="1"/>
        <v>766</v>
      </c>
      <c r="H9" s="39">
        <f t="shared" si="2"/>
        <v>919.19999999999993</v>
      </c>
      <c r="I9" s="30">
        <v>6500</v>
      </c>
      <c r="J9" s="42">
        <f t="shared" si="3"/>
        <v>4979000</v>
      </c>
      <c r="K9" s="42">
        <f t="shared" si="4"/>
        <v>4730050</v>
      </c>
      <c r="L9" s="42">
        <f t="shared" si="5"/>
        <v>3983200</v>
      </c>
      <c r="M9" s="31">
        <f t="shared" si="0"/>
        <v>10500</v>
      </c>
      <c r="O9" s="3"/>
      <c r="P9" s="3"/>
    </row>
    <row r="10" spans="1:17">
      <c r="A10" s="15">
        <v>9</v>
      </c>
      <c r="B10" s="20">
        <v>204</v>
      </c>
      <c r="C10" s="16">
        <v>2</v>
      </c>
      <c r="D10" s="19" t="s">
        <v>32</v>
      </c>
      <c r="E10" s="44">
        <v>382</v>
      </c>
      <c r="F10" s="47">
        <v>162</v>
      </c>
      <c r="G10" s="36">
        <f t="shared" si="1"/>
        <v>544</v>
      </c>
      <c r="H10" s="39">
        <f t="shared" si="2"/>
        <v>652.79999999999995</v>
      </c>
      <c r="I10" s="30">
        <v>6500</v>
      </c>
      <c r="J10" s="42">
        <f t="shared" si="3"/>
        <v>3536000</v>
      </c>
      <c r="K10" s="42">
        <f t="shared" si="4"/>
        <v>3359200</v>
      </c>
      <c r="L10" s="42">
        <f t="shared" si="5"/>
        <v>2828800</v>
      </c>
      <c r="M10" s="31">
        <f t="shared" si="0"/>
        <v>7500</v>
      </c>
      <c r="O10" s="3"/>
      <c r="P10" s="3"/>
    </row>
    <row r="11" spans="1:17">
      <c r="A11" s="15">
        <v>10</v>
      </c>
      <c r="B11" s="20">
        <v>205</v>
      </c>
      <c r="C11" s="16">
        <v>2</v>
      </c>
      <c r="D11" s="19" t="s">
        <v>4</v>
      </c>
      <c r="E11" s="44">
        <v>603</v>
      </c>
      <c r="F11" s="47">
        <v>110</v>
      </c>
      <c r="G11" s="36">
        <f t="shared" si="1"/>
        <v>713</v>
      </c>
      <c r="H11" s="39">
        <f t="shared" si="2"/>
        <v>855.6</v>
      </c>
      <c r="I11" s="30">
        <v>6500</v>
      </c>
      <c r="J11" s="42">
        <f t="shared" si="3"/>
        <v>4634500</v>
      </c>
      <c r="K11" s="42">
        <f t="shared" si="4"/>
        <v>4402775</v>
      </c>
      <c r="L11" s="42">
        <f t="shared" si="5"/>
        <v>3707600</v>
      </c>
      <c r="M11" s="31">
        <f t="shared" si="0"/>
        <v>9500</v>
      </c>
      <c r="O11" s="3"/>
      <c r="P11" s="3"/>
    </row>
    <row r="12" spans="1:17">
      <c r="A12" s="15">
        <v>11</v>
      </c>
      <c r="B12" s="20">
        <v>301</v>
      </c>
      <c r="C12" s="16">
        <v>3</v>
      </c>
      <c r="D12" s="19" t="s">
        <v>4</v>
      </c>
      <c r="E12" s="44">
        <v>603</v>
      </c>
      <c r="F12" s="47">
        <v>110</v>
      </c>
      <c r="G12" s="36">
        <f t="shared" si="1"/>
        <v>713</v>
      </c>
      <c r="H12" s="39">
        <f t="shared" si="2"/>
        <v>855.6</v>
      </c>
      <c r="I12" s="30">
        <v>6500</v>
      </c>
      <c r="J12" s="42">
        <f t="shared" si="3"/>
        <v>4634500</v>
      </c>
      <c r="K12" s="42">
        <f t="shared" si="4"/>
        <v>4402775</v>
      </c>
      <c r="L12" s="42">
        <f t="shared" si="5"/>
        <v>3707600</v>
      </c>
      <c r="M12" s="31">
        <f t="shared" si="0"/>
        <v>9500</v>
      </c>
      <c r="O12" s="3"/>
      <c r="P12" s="3"/>
    </row>
    <row r="13" spans="1:17">
      <c r="A13" s="15">
        <v>12</v>
      </c>
      <c r="B13" s="20">
        <v>302</v>
      </c>
      <c r="C13" s="16">
        <v>3</v>
      </c>
      <c r="D13" s="19" t="s">
        <v>4</v>
      </c>
      <c r="E13" s="19">
        <v>632</v>
      </c>
      <c r="F13" s="19">
        <v>136</v>
      </c>
      <c r="G13" s="36">
        <f t="shared" si="1"/>
        <v>768</v>
      </c>
      <c r="H13" s="39">
        <f t="shared" si="2"/>
        <v>921.59999999999991</v>
      </c>
      <c r="I13" s="30">
        <v>6500</v>
      </c>
      <c r="J13" s="42">
        <f t="shared" si="3"/>
        <v>4992000</v>
      </c>
      <c r="K13" s="42">
        <f t="shared" si="4"/>
        <v>4742400</v>
      </c>
      <c r="L13" s="42">
        <f t="shared" si="5"/>
        <v>3993600</v>
      </c>
      <c r="M13" s="31">
        <f t="shared" si="0"/>
        <v>10500</v>
      </c>
      <c r="O13" s="3"/>
      <c r="P13" s="3"/>
    </row>
    <row r="14" spans="1:17">
      <c r="A14" s="15">
        <v>13</v>
      </c>
      <c r="B14" s="20">
        <v>303</v>
      </c>
      <c r="C14" s="16">
        <v>3</v>
      </c>
      <c r="D14" s="19" t="s">
        <v>4</v>
      </c>
      <c r="E14" s="44">
        <v>623</v>
      </c>
      <c r="F14" s="47">
        <v>143</v>
      </c>
      <c r="G14" s="36">
        <f t="shared" si="1"/>
        <v>766</v>
      </c>
      <c r="H14" s="39">
        <f t="shared" si="2"/>
        <v>919.19999999999993</v>
      </c>
      <c r="I14" s="30">
        <v>6500</v>
      </c>
      <c r="J14" s="42">
        <f t="shared" si="3"/>
        <v>4979000</v>
      </c>
      <c r="K14" s="42">
        <f t="shared" si="4"/>
        <v>4730050</v>
      </c>
      <c r="L14" s="42">
        <f t="shared" si="5"/>
        <v>3983200</v>
      </c>
      <c r="M14" s="31">
        <f t="shared" si="0"/>
        <v>10500</v>
      </c>
      <c r="O14" s="3"/>
      <c r="P14" s="3"/>
    </row>
    <row r="15" spans="1:17">
      <c r="A15" s="15">
        <v>14</v>
      </c>
      <c r="B15" s="20">
        <v>304</v>
      </c>
      <c r="C15" s="16">
        <v>3</v>
      </c>
      <c r="D15" s="19" t="s">
        <v>32</v>
      </c>
      <c r="E15" s="44">
        <v>382</v>
      </c>
      <c r="F15" s="47">
        <v>162</v>
      </c>
      <c r="G15" s="36">
        <f t="shared" si="1"/>
        <v>544</v>
      </c>
      <c r="H15" s="39">
        <f t="shared" si="2"/>
        <v>652.79999999999995</v>
      </c>
      <c r="I15" s="30">
        <v>6500</v>
      </c>
      <c r="J15" s="42">
        <f t="shared" si="3"/>
        <v>3536000</v>
      </c>
      <c r="K15" s="42">
        <f t="shared" si="4"/>
        <v>3359200</v>
      </c>
      <c r="L15" s="42">
        <f t="shared" si="5"/>
        <v>2828800</v>
      </c>
      <c r="M15" s="31">
        <f t="shared" si="0"/>
        <v>7500</v>
      </c>
      <c r="O15" s="6"/>
    </row>
    <row r="16" spans="1:17">
      <c r="A16" s="15">
        <v>15</v>
      </c>
      <c r="B16" s="20">
        <v>305</v>
      </c>
      <c r="C16" s="16">
        <v>3</v>
      </c>
      <c r="D16" s="19" t="s">
        <v>4</v>
      </c>
      <c r="E16" s="44">
        <v>603</v>
      </c>
      <c r="F16" s="47">
        <v>110</v>
      </c>
      <c r="G16" s="36">
        <f t="shared" si="1"/>
        <v>713</v>
      </c>
      <c r="H16" s="39">
        <f t="shared" si="2"/>
        <v>855.6</v>
      </c>
      <c r="I16" s="30">
        <v>6500</v>
      </c>
      <c r="J16" s="42">
        <f t="shared" si="3"/>
        <v>4634500</v>
      </c>
      <c r="K16" s="42">
        <f t="shared" si="4"/>
        <v>4402775</v>
      </c>
      <c r="L16" s="42">
        <f t="shared" si="5"/>
        <v>3707600</v>
      </c>
      <c r="M16" s="31">
        <f t="shared" si="0"/>
        <v>9500</v>
      </c>
      <c r="O16" s="7"/>
    </row>
    <row r="17" spans="1:13">
      <c r="A17" s="15">
        <v>16</v>
      </c>
      <c r="B17" s="20">
        <v>401</v>
      </c>
      <c r="C17" s="16">
        <v>4</v>
      </c>
      <c r="D17" s="19" t="s">
        <v>4</v>
      </c>
      <c r="E17" s="44">
        <v>603</v>
      </c>
      <c r="F17" s="47">
        <v>110</v>
      </c>
      <c r="G17" s="36">
        <f t="shared" si="1"/>
        <v>713</v>
      </c>
      <c r="H17" s="39">
        <f t="shared" si="2"/>
        <v>855.6</v>
      </c>
      <c r="I17" s="30">
        <v>6500</v>
      </c>
      <c r="J17" s="42">
        <f t="shared" si="3"/>
        <v>4634500</v>
      </c>
      <c r="K17" s="42">
        <f t="shared" si="4"/>
        <v>4402775</v>
      </c>
      <c r="L17" s="42">
        <f t="shared" si="5"/>
        <v>3707600</v>
      </c>
      <c r="M17" s="31">
        <f t="shared" si="0"/>
        <v>9500</v>
      </c>
    </row>
    <row r="18" spans="1:13">
      <c r="A18" s="15">
        <v>17</v>
      </c>
      <c r="B18" s="20">
        <v>402</v>
      </c>
      <c r="C18" s="16">
        <v>4</v>
      </c>
      <c r="D18" s="19" t="s">
        <v>4</v>
      </c>
      <c r="E18" s="19">
        <v>632</v>
      </c>
      <c r="F18" s="19">
        <v>136</v>
      </c>
      <c r="G18" s="36">
        <f t="shared" si="1"/>
        <v>768</v>
      </c>
      <c r="H18" s="39">
        <f t="shared" si="2"/>
        <v>921.59999999999991</v>
      </c>
      <c r="I18" s="30">
        <v>6500</v>
      </c>
      <c r="J18" s="42">
        <f t="shared" si="3"/>
        <v>4992000</v>
      </c>
      <c r="K18" s="42">
        <f t="shared" si="4"/>
        <v>4742400</v>
      </c>
      <c r="L18" s="42">
        <f t="shared" si="5"/>
        <v>3993600</v>
      </c>
      <c r="M18" s="31">
        <f t="shared" si="0"/>
        <v>10500</v>
      </c>
    </row>
    <row r="19" spans="1:13">
      <c r="A19" s="15">
        <v>18</v>
      </c>
      <c r="B19" s="20">
        <v>403</v>
      </c>
      <c r="C19" s="16">
        <v>4</v>
      </c>
      <c r="D19" s="19" t="s">
        <v>4</v>
      </c>
      <c r="E19" s="44">
        <v>623</v>
      </c>
      <c r="F19" s="47">
        <v>143</v>
      </c>
      <c r="G19" s="36">
        <f t="shared" si="1"/>
        <v>766</v>
      </c>
      <c r="H19" s="39">
        <f t="shared" si="2"/>
        <v>919.19999999999993</v>
      </c>
      <c r="I19" s="30">
        <v>6500</v>
      </c>
      <c r="J19" s="42">
        <f t="shared" si="3"/>
        <v>4979000</v>
      </c>
      <c r="K19" s="42">
        <f t="shared" si="4"/>
        <v>4730050</v>
      </c>
      <c r="L19" s="42">
        <f t="shared" si="5"/>
        <v>3983200</v>
      </c>
      <c r="M19" s="31">
        <f t="shared" si="0"/>
        <v>10500</v>
      </c>
    </row>
    <row r="20" spans="1:13" ht="15.75" customHeight="1">
      <c r="A20" s="15">
        <v>19</v>
      </c>
      <c r="B20" s="20">
        <v>404</v>
      </c>
      <c r="C20" s="16">
        <v>4</v>
      </c>
      <c r="D20" s="19" t="s">
        <v>32</v>
      </c>
      <c r="E20" s="44">
        <v>382</v>
      </c>
      <c r="F20" s="47">
        <v>162</v>
      </c>
      <c r="G20" s="36">
        <f t="shared" si="1"/>
        <v>544</v>
      </c>
      <c r="H20" s="39">
        <f t="shared" si="2"/>
        <v>652.79999999999995</v>
      </c>
      <c r="I20" s="30">
        <v>6500</v>
      </c>
      <c r="J20" s="42">
        <f t="shared" si="3"/>
        <v>3536000</v>
      </c>
      <c r="K20" s="42">
        <f t="shared" si="4"/>
        <v>3359200</v>
      </c>
      <c r="L20" s="42">
        <f t="shared" si="5"/>
        <v>2828800</v>
      </c>
      <c r="M20" s="31">
        <f t="shared" si="0"/>
        <v>7500</v>
      </c>
    </row>
    <row r="21" spans="1:13">
      <c r="A21" s="15">
        <v>20</v>
      </c>
      <c r="B21" s="20">
        <v>405</v>
      </c>
      <c r="C21" s="16">
        <v>4</v>
      </c>
      <c r="D21" s="19" t="s">
        <v>4</v>
      </c>
      <c r="E21" s="44">
        <v>603</v>
      </c>
      <c r="F21" s="47">
        <v>110</v>
      </c>
      <c r="G21" s="36">
        <f t="shared" si="1"/>
        <v>713</v>
      </c>
      <c r="H21" s="39">
        <f t="shared" si="2"/>
        <v>855.6</v>
      </c>
      <c r="I21" s="30">
        <v>6500</v>
      </c>
      <c r="J21" s="42">
        <f t="shared" si="3"/>
        <v>4634500</v>
      </c>
      <c r="K21" s="42">
        <f t="shared" si="4"/>
        <v>4402775</v>
      </c>
      <c r="L21" s="42">
        <f>J21*80%</f>
        <v>3707600</v>
      </c>
      <c r="M21" s="31">
        <f t="shared" si="0"/>
        <v>9500</v>
      </c>
    </row>
    <row r="22" spans="1:13">
      <c r="A22" s="15">
        <v>21</v>
      </c>
      <c r="B22" s="20">
        <v>501</v>
      </c>
      <c r="C22" s="16">
        <v>5</v>
      </c>
      <c r="D22" s="19" t="s">
        <v>4</v>
      </c>
      <c r="E22" s="44">
        <v>603</v>
      </c>
      <c r="F22" s="47">
        <v>110</v>
      </c>
      <c r="G22" s="36">
        <f t="shared" si="1"/>
        <v>713</v>
      </c>
      <c r="H22" s="39">
        <f t="shared" si="2"/>
        <v>855.6</v>
      </c>
      <c r="I22" s="30">
        <v>6500</v>
      </c>
      <c r="J22" s="42">
        <f t="shared" si="3"/>
        <v>4634500</v>
      </c>
      <c r="K22" s="42">
        <f>J22*95%</f>
        <v>4402775</v>
      </c>
      <c r="L22" s="42">
        <f t="shared" si="5"/>
        <v>3707600</v>
      </c>
      <c r="M22" s="31">
        <f t="shared" si="0"/>
        <v>9500</v>
      </c>
    </row>
    <row r="23" spans="1:13">
      <c r="A23" s="15">
        <v>22</v>
      </c>
      <c r="B23" s="20">
        <v>502</v>
      </c>
      <c r="C23" s="16">
        <v>5</v>
      </c>
      <c r="D23" s="19" t="s">
        <v>4</v>
      </c>
      <c r="E23" s="19">
        <v>632</v>
      </c>
      <c r="F23" s="19">
        <v>136</v>
      </c>
      <c r="G23" s="36">
        <f>E23+F23</f>
        <v>768</v>
      </c>
      <c r="H23" s="39">
        <f t="shared" si="2"/>
        <v>921.59999999999991</v>
      </c>
      <c r="I23" s="30">
        <v>6500</v>
      </c>
      <c r="J23" s="42">
        <f t="shared" si="3"/>
        <v>4992000</v>
      </c>
      <c r="K23" s="42">
        <f t="shared" si="4"/>
        <v>4742400</v>
      </c>
      <c r="L23" s="42">
        <f t="shared" si="5"/>
        <v>3993600</v>
      </c>
      <c r="M23" s="31">
        <f t="shared" si="0"/>
        <v>10500</v>
      </c>
    </row>
    <row r="24" spans="1:13">
      <c r="A24" s="15">
        <v>33</v>
      </c>
      <c r="B24" s="20">
        <v>503</v>
      </c>
      <c r="C24" s="16">
        <v>7</v>
      </c>
      <c r="D24" s="19" t="s">
        <v>4</v>
      </c>
      <c r="E24" s="44">
        <v>623</v>
      </c>
      <c r="F24" s="47">
        <v>143</v>
      </c>
      <c r="G24" s="36">
        <f t="shared" ref="G24:G36" si="6">E24+F24</f>
        <v>766</v>
      </c>
      <c r="H24" s="39">
        <f t="shared" si="2"/>
        <v>919.19999999999993</v>
      </c>
      <c r="I24" s="30">
        <v>6500</v>
      </c>
      <c r="J24" s="42">
        <f t="shared" si="3"/>
        <v>4979000</v>
      </c>
      <c r="K24" s="42">
        <f t="shared" si="4"/>
        <v>4730050</v>
      </c>
      <c r="L24" s="42">
        <f t="shared" si="5"/>
        <v>3983200</v>
      </c>
      <c r="M24" s="31">
        <f t="shared" si="0"/>
        <v>10500</v>
      </c>
    </row>
    <row r="25" spans="1:13">
      <c r="A25" s="15">
        <v>24</v>
      </c>
      <c r="B25" s="20">
        <v>504</v>
      </c>
      <c r="C25" s="16">
        <v>5</v>
      </c>
      <c r="D25" s="19" t="s">
        <v>32</v>
      </c>
      <c r="E25" s="44">
        <v>382</v>
      </c>
      <c r="F25" s="47">
        <v>162</v>
      </c>
      <c r="G25" s="36">
        <f t="shared" si="6"/>
        <v>544</v>
      </c>
      <c r="H25" s="39">
        <f t="shared" si="2"/>
        <v>652.79999999999995</v>
      </c>
      <c r="I25" s="30">
        <v>6500</v>
      </c>
      <c r="J25" s="42">
        <f t="shared" si="3"/>
        <v>3536000</v>
      </c>
      <c r="K25" s="42">
        <f t="shared" si="4"/>
        <v>3359200</v>
      </c>
      <c r="L25" s="42">
        <f t="shared" si="5"/>
        <v>2828800</v>
      </c>
      <c r="M25" s="31">
        <f t="shared" si="0"/>
        <v>7500</v>
      </c>
    </row>
    <row r="26" spans="1:13">
      <c r="A26" s="15">
        <v>25</v>
      </c>
      <c r="B26" s="20">
        <v>505</v>
      </c>
      <c r="C26" s="16">
        <v>5</v>
      </c>
      <c r="D26" s="19" t="s">
        <v>4</v>
      </c>
      <c r="E26" s="44">
        <v>603</v>
      </c>
      <c r="F26" s="47">
        <v>110</v>
      </c>
      <c r="G26" s="36">
        <f t="shared" si="6"/>
        <v>713</v>
      </c>
      <c r="H26" s="39">
        <f>G26*1.2</f>
        <v>855.6</v>
      </c>
      <c r="I26" s="30">
        <v>6500</v>
      </c>
      <c r="J26" s="42">
        <f t="shared" si="3"/>
        <v>4634500</v>
      </c>
      <c r="K26" s="42">
        <f t="shared" si="4"/>
        <v>4402775</v>
      </c>
      <c r="L26" s="42">
        <f t="shared" si="5"/>
        <v>3707600</v>
      </c>
      <c r="M26" s="31">
        <f t="shared" si="0"/>
        <v>9500</v>
      </c>
    </row>
    <row r="27" spans="1:13">
      <c r="A27" s="15">
        <v>26</v>
      </c>
      <c r="B27" s="20">
        <v>601</v>
      </c>
      <c r="C27" s="16">
        <v>6</v>
      </c>
      <c r="D27" s="19" t="s">
        <v>4</v>
      </c>
      <c r="E27" s="44">
        <v>636</v>
      </c>
      <c r="F27" s="47">
        <v>228</v>
      </c>
      <c r="G27" s="36">
        <f t="shared" ref="G27:G31" si="7">E27+F27</f>
        <v>864</v>
      </c>
      <c r="H27" s="39">
        <f t="shared" si="2"/>
        <v>1036.8</v>
      </c>
      <c r="I27" s="30">
        <v>6500</v>
      </c>
      <c r="J27" s="42">
        <f t="shared" si="3"/>
        <v>5616000</v>
      </c>
      <c r="K27" s="42">
        <f t="shared" si="4"/>
        <v>5335200</v>
      </c>
      <c r="L27" s="42">
        <f t="shared" si="5"/>
        <v>4492800</v>
      </c>
      <c r="M27" s="31">
        <f t="shared" si="0"/>
        <v>11500</v>
      </c>
    </row>
    <row r="28" spans="1:13">
      <c r="A28" s="15">
        <v>27</v>
      </c>
      <c r="B28" s="20">
        <v>602</v>
      </c>
      <c r="C28" s="16">
        <v>6</v>
      </c>
      <c r="D28" s="19" t="s">
        <v>4</v>
      </c>
      <c r="E28" s="19">
        <v>655</v>
      </c>
      <c r="F28" s="19">
        <v>178</v>
      </c>
      <c r="G28" s="36">
        <f t="shared" si="7"/>
        <v>833</v>
      </c>
      <c r="H28" s="39">
        <f t="shared" si="2"/>
        <v>999.59999999999991</v>
      </c>
      <c r="I28" s="30">
        <v>6500</v>
      </c>
      <c r="J28" s="42">
        <f t="shared" si="3"/>
        <v>5414500</v>
      </c>
      <c r="K28" s="42">
        <f t="shared" si="4"/>
        <v>5143775</v>
      </c>
      <c r="L28" s="42">
        <f t="shared" si="5"/>
        <v>4331600</v>
      </c>
      <c r="M28" s="31">
        <f t="shared" si="0"/>
        <v>11500</v>
      </c>
    </row>
    <row r="29" spans="1:13">
      <c r="A29" s="15">
        <v>28</v>
      </c>
      <c r="B29" s="20">
        <v>603</v>
      </c>
      <c r="C29" s="16">
        <v>6</v>
      </c>
      <c r="D29" s="19" t="s">
        <v>4</v>
      </c>
      <c r="E29" s="44">
        <v>631</v>
      </c>
      <c r="F29" s="47">
        <v>217</v>
      </c>
      <c r="G29" s="36">
        <f t="shared" si="7"/>
        <v>848</v>
      </c>
      <c r="H29" s="39">
        <f t="shared" si="2"/>
        <v>1017.5999999999999</v>
      </c>
      <c r="I29" s="30">
        <v>6500</v>
      </c>
      <c r="J29" s="42">
        <f t="shared" si="3"/>
        <v>5512000</v>
      </c>
      <c r="K29" s="42">
        <f t="shared" si="4"/>
        <v>5236400</v>
      </c>
      <c r="L29" s="42">
        <f t="shared" si="5"/>
        <v>4409600</v>
      </c>
      <c r="M29" s="31">
        <f t="shared" si="0"/>
        <v>11500</v>
      </c>
    </row>
    <row r="30" spans="1:13">
      <c r="A30" s="15">
        <v>29</v>
      </c>
      <c r="B30" s="20">
        <v>604</v>
      </c>
      <c r="C30" s="16">
        <v>6</v>
      </c>
      <c r="D30" s="19" t="s">
        <v>32</v>
      </c>
      <c r="E30" s="44">
        <v>382</v>
      </c>
      <c r="F30" s="47">
        <v>162</v>
      </c>
      <c r="G30" s="36">
        <f t="shared" si="7"/>
        <v>544</v>
      </c>
      <c r="H30" s="39">
        <f t="shared" si="2"/>
        <v>652.79999999999995</v>
      </c>
      <c r="I30" s="30">
        <v>6500</v>
      </c>
      <c r="J30" s="42">
        <f t="shared" si="3"/>
        <v>3536000</v>
      </c>
      <c r="K30" s="42">
        <f t="shared" si="4"/>
        <v>3359200</v>
      </c>
      <c r="L30" s="42">
        <f t="shared" si="5"/>
        <v>2828800</v>
      </c>
      <c r="M30" s="31">
        <f t="shared" si="0"/>
        <v>7500</v>
      </c>
    </row>
    <row r="31" spans="1:13">
      <c r="A31" s="15">
        <v>30</v>
      </c>
      <c r="B31" s="20">
        <v>605</v>
      </c>
      <c r="C31" s="16">
        <v>6</v>
      </c>
      <c r="D31" s="19" t="s">
        <v>4</v>
      </c>
      <c r="E31" s="44">
        <v>636</v>
      </c>
      <c r="F31" s="47">
        <v>228</v>
      </c>
      <c r="G31" s="36">
        <f t="shared" si="7"/>
        <v>864</v>
      </c>
      <c r="H31" s="39">
        <f t="shared" si="2"/>
        <v>1036.8</v>
      </c>
      <c r="I31" s="30">
        <v>6500</v>
      </c>
      <c r="J31" s="42">
        <f t="shared" si="3"/>
        <v>5616000</v>
      </c>
      <c r="K31" s="42">
        <f t="shared" si="4"/>
        <v>5335200</v>
      </c>
      <c r="L31" s="42">
        <f t="shared" si="5"/>
        <v>4492800</v>
      </c>
      <c r="M31" s="31">
        <f t="shared" si="0"/>
        <v>11500</v>
      </c>
    </row>
    <row r="32" spans="1:13">
      <c r="A32" s="15">
        <v>31</v>
      </c>
      <c r="B32" s="20">
        <v>701</v>
      </c>
      <c r="C32" s="16">
        <v>7</v>
      </c>
      <c r="D32" s="19" t="s">
        <v>4</v>
      </c>
      <c r="E32" s="44">
        <v>636</v>
      </c>
      <c r="F32" s="47">
        <v>228</v>
      </c>
      <c r="G32" s="36">
        <f t="shared" si="6"/>
        <v>864</v>
      </c>
      <c r="H32" s="39">
        <f t="shared" si="2"/>
        <v>1036.8</v>
      </c>
      <c r="I32" s="30">
        <v>6500</v>
      </c>
      <c r="J32" s="42">
        <f t="shared" si="3"/>
        <v>5616000</v>
      </c>
      <c r="K32" s="42">
        <f t="shared" si="4"/>
        <v>5335200</v>
      </c>
      <c r="L32" s="42">
        <f t="shared" si="5"/>
        <v>4492800</v>
      </c>
      <c r="M32" s="31">
        <f t="shared" si="0"/>
        <v>11500</v>
      </c>
    </row>
    <row r="33" spans="1:14">
      <c r="A33" s="15">
        <v>32</v>
      </c>
      <c r="B33" s="20">
        <v>702</v>
      </c>
      <c r="C33" s="16">
        <v>7</v>
      </c>
      <c r="D33" s="19" t="s">
        <v>4</v>
      </c>
      <c r="E33" s="19">
        <v>655</v>
      </c>
      <c r="F33" s="19">
        <v>178</v>
      </c>
      <c r="G33" s="36">
        <f t="shared" si="6"/>
        <v>833</v>
      </c>
      <c r="H33" s="39">
        <f t="shared" si="2"/>
        <v>999.59999999999991</v>
      </c>
      <c r="I33" s="30">
        <v>6500</v>
      </c>
      <c r="J33" s="42">
        <f t="shared" si="3"/>
        <v>5414500</v>
      </c>
      <c r="K33" s="42">
        <f t="shared" si="4"/>
        <v>5143775</v>
      </c>
      <c r="L33" s="42">
        <f t="shared" si="5"/>
        <v>4331600</v>
      </c>
      <c r="M33" s="31">
        <f t="shared" si="0"/>
        <v>11500</v>
      </c>
    </row>
    <row r="34" spans="1:14">
      <c r="A34" s="15">
        <v>33</v>
      </c>
      <c r="B34" s="20">
        <v>703</v>
      </c>
      <c r="C34" s="16">
        <v>7</v>
      </c>
      <c r="D34" s="19" t="s">
        <v>4</v>
      </c>
      <c r="E34" s="44">
        <v>631</v>
      </c>
      <c r="F34" s="47">
        <v>217</v>
      </c>
      <c r="G34" s="36">
        <f t="shared" si="6"/>
        <v>848</v>
      </c>
      <c r="H34" s="39">
        <f t="shared" si="2"/>
        <v>1017.5999999999999</v>
      </c>
      <c r="I34" s="30">
        <v>6500</v>
      </c>
      <c r="J34" s="42">
        <f t="shared" si="3"/>
        <v>5512000</v>
      </c>
      <c r="K34" s="42">
        <f t="shared" si="4"/>
        <v>5236400</v>
      </c>
      <c r="L34" s="42">
        <f t="shared" si="5"/>
        <v>4409600</v>
      </c>
      <c r="M34" s="31">
        <f t="shared" si="0"/>
        <v>11500</v>
      </c>
    </row>
    <row r="35" spans="1:14">
      <c r="A35" s="15">
        <v>34</v>
      </c>
      <c r="B35" s="20">
        <v>704</v>
      </c>
      <c r="C35" s="16">
        <v>7</v>
      </c>
      <c r="D35" s="19" t="s">
        <v>32</v>
      </c>
      <c r="E35" s="44">
        <v>382</v>
      </c>
      <c r="F35" s="47">
        <v>162</v>
      </c>
      <c r="G35" s="36">
        <f t="shared" si="6"/>
        <v>544</v>
      </c>
      <c r="H35" s="39">
        <f t="shared" si="2"/>
        <v>652.79999999999995</v>
      </c>
      <c r="I35" s="30">
        <v>6500</v>
      </c>
      <c r="J35" s="42">
        <f t="shared" si="3"/>
        <v>3536000</v>
      </c>
      <c r="K35" s="42">
        <f t="shared" si="4"/>
        <v>3359200</v>
      </c>
      <c r="L35" s="42">
        <f t="shared" si="5"/>
        <v>2828800</v>
      </c>
      <c r="M35" s="31">
        <f t="shared" si="0"/>
        <v>7500</v>
      </c>
    </row>
    <row r="36" spans="1:14">
      <c r="A36" s="15">
        <v>35</v>
      </c>
      <c r="B36" s="20">
        <v>705</v>
      </c>
      <c r="C36" s="16">
        <v>7</v>
      </c>
      <c r="D36" s="19" t="s">
        <v>4</v>
      </c>
      <c r="E36" s="44">
        <v>636</v>
      </c>
      <c r="F36" s="47">
        <v>228</v>
      </c>
      <c r="G36" s="36">
        <f t="shared" si="6"/>
        <v>864</v>
      </c>
      <c r="H36" s="39">
        <f t="shared" si="2"/>
        <v>1036.8</v>
      </c>
      <c r="I36" s="30">
        <v>6500</v>
      </c>
      <c r="J36" s="42">
        <f t="shared" si="3"/>
        <v>5616000</v>
      </c>
      <c r="K36" s="42">
        <f>J36*95%</f>
        <v>5335200</v>
      </c>
      <c r="L36" s="42">
        <f t="shared" si="5"/>
        <v>4492800</v>
      </c>
      <c r="M36" s="31">
        <f t="shared" si="0"/>
        <v>11500</v>
      </c>
    </row>
    <row r="37" spans="1:14" ht="16.5">
      <c r="A37" s="57" t="s">
        <v>2</v>
      </c>
      <c r="B37" s="58"/>
      <c r="C37" s="58"/>
      <c r="D37" s="59"/>
      <c r="E37" s="28">
        <f>SUM(E2:E21)</f>
        <v>11372</v>
      </c>
      <c r="F37" s="28">
        <f>SUM(F2:F21)</f>
        <v>2644</v>
      </c>
      <c r="G37" s="28">
        <f>SUM(G2:G21)</f>
        <v>14016</v>
      </c>
      <c r="H37" s="60">
        <f>SUM(H2:H36)</f>
        <v>30511.199999999986</v>
      </c>
      <c r="I37" s="30"/>
      <c r="J37" s="43">
        <f>SUM(J2:J21)</f>
        <v>91104000</v>
      </c>
      <c r="K37" s="43">
        <f>SUM(K2:K21)</f>
        <v>86548800</v>
      </c>
      <c r="L37" s="43">
        <f>SUM(L2:L21)</f>
        <v>72883200</v>
      </c>
      <c r="M37" s="17"/>
    </row>
    <row r="38" spans="1:14">
      <c r="C38" s="1"/>
      <c r="D38" s="1"/>
      <c r="E38" s="1"/>
      <c r="F38" s="1"/>
      <c r="G38" s="1"/>
      <c r="H38" s="1"/>
    </row>
    <row r="39" spans="1:14">
      <c r="C39" s="1"/>
      <c r="D39" s="1"/>
      <c r="E39" s="1"/>
      <c r="F39" s="1"/>
      <c r="G39" s="1"/>
      <c r="H39" s="1"/>
    </row>
    <row r="40" spans="1:14">
      <c r="C40" s="1"/>
      <c r="D40" s="1"/>
      <c r="E40" s="1"/>
      <c r="F40" s="1"/>
      <c r="G40" s="52" t="s">
        <v>25</v>
      </c>
      <c r="H40" s="52"/>
      <c r="I40" s="52" t="s">
        <v>26</v>
      </c>
      <c r="J40" s="53"/>
      <c r="K40" s="54" t="s">
        <v>27</v>
      </c>
      <c r="L40" s="54" t="s">
        <v>28</v>
      </c>
      <c r="M40" s="54" t="s">
        <v>29</v>
      </c>
      <c r="N40" s="52"/>
    </row>
    <row r="41" spans="1:14">
      <c r="C41" s="48"/>
      <c r="D41" s="41"/>
      <c r="E41" s="40"/>
      <c r="F41" s="49"/>
      <c r="G41" s="40"/>
      <c r="H41" s="40"/>
    </row>
    <row r="42" spans="1:14">
      <c r="C42" s="48"/>
      <c r="D42" s="55" t="s">
        <v>31</v>
      </c>
      <c r="E42" s="45" t="s">
        <v>23</v>
      </c>
      <c r="F42" s="45">
        <v>56</v>
      </c>
      <c r="G42" s="50">
        <f>F42*10.764</f>
        <v>602.78399999999999</v>
      </c>
      <c r="H42" s="51">
        <v>0</v>
      </c>
      <c r="I42" s="50">
        <f t="shared" ref="I42:I51" si="8">H42*10.764</f>
        <v>0</v>
      </c>
      <c r="J42" s="56">
        <v>10.18</v>
      </c>
      <c r="K42" s="50">
        <f>J42*10.764</f>
        <v>109.57751999999999</v>
      </c>
      <c r="L42" s="40">
        <f>K42+I42</f>
        <v>109.57751999999999</v>
      </c>
      <c r="M42" s="50">
        <f>L42+G42</f>
        <v>712.36151999999993</v>
      </c>
    </row>
    <row r="43" spans="1:14">
      <c r="D43" s="55" t="s">
        <v>31</v>
      </c>
      <c r="E43" s="45" t="s">
        <v>24</v>
      </c>
      <c r="F43" s="51">
        <v>58.73</v>
      </c>
      <c r="G43" s="50">
        <f t="shared" ref="G42:G44" si="9">F43*10.764</f>
        <v>632.16971999999998</v>
      </c>
      <c r="H43" s="45">
        <v>2.6</v>
      </c>
      <c r="I43" s="50">
        <f t="shared" si="8"/>
        <v>27.9864</v>
      </c>
      <c r="J43" s="56">
        <v>10</v>
      </c>
      <c r="K43" s="50">
        <f t="shared" ref="K42:K51" si="10">J43*10.764</f>
        <v>107.63999999999999</v>
      </c>
      <c r="L43" s="40">
        <f>K43+I43</f>
        <v>135.62639999999999</v>
      </c>
      <c r="M43" s="50">
        <f t="shared" ref="M43:M51" si="11">L43+G43</f>
        <v>767.79611999999997</v>
      </c>
    </row>
    <row r="44" spans="1:14">
      <c r="D44" s="55" t="s">
        <v>31</v>
      </c>
      <c r="E44" s="45" t="s">
        <v>22</v>
      </c>
      <c r="F44" s="51">
        <v>57.91</v>
      </c>
      <c r="G44" s="50">
        <f t="shared" si="9"/>
        <v>623.34323999999992</v>
      </c>
      <c r="H44" s="45">
        <v>2.68</v>
      </c>
      <c r="I44" s="50">
        <f t="shared" si="8"/>
        <v>28.847519999999999</v>
      </c>
      <c r="J44" s="56">
        <v>10.61</v>
      </c>
      <c r="K44" s="50">
        <f t="shared" si="10"/>
        <v>114.20603999999999</v>
      </c>
      <c r="L44" s="40">
        <f>K44+I44</f>
        <v>143.05355999999998</v>
      </c>
      <c r="M44" s="50">
        <f t="shared" si="11"/>
        <v>766.39679999999987</v>
      </c>
    </row>
    <row r="45" spans="1:14">
      <c r="D45" s="49" t="s">
        <v>30</v>
      </c>
      <c r="E45" s="45" t="s">
        <v>21</v>
      </c>
      <c r="F45" s="45">
        <v>35.47</v>
      </c>
      <c r="G45" s="50">
        <f t="shared" ref="G45:G48" si="12">F45*10.764</f>
        <v>381.79907999999995</v>
      </c>
      <c r="H45" s="51">
        <v>5.24</v>
      </c>
      <c r="I45" s="50">
        <f t="shared" si="8"/>
        <v>56.403359999999999</v>
      </c>
      <c r="J45" s="56">
        <v>9.85</v>
      </c>
      <c r="K45" s="50">
        <f t="shared" si="10"/>
        <v>106.02539999999999</v>
      </c>
      <c r="L45" s="40">
        <f>K45+I45</f>
        <v>162.42875999999998</v>
      </c>
      <c r="M45" s="50">
        <f t="shared" si="11"/>
        <v>544.2278399999999</v>
      </c>
    </row>
    <row r="46" spans="1:14">
      <c r="D46" s="55" t="s">
        <v>31</v>
      </c>
      <c r="E46" s="45" t="s">
        <v>20</v>
      </c>
      <c r="F46" s="51">
        <v>56</v>
      </c>
      <c r="G46" s="50">
        <f t="shared" si="12"/>
        <v>602.78399999999999</v>
      </c>
      <c r="H46" s="45">
        <v>0</v>
      </c>
      <c r="I46" s="50">
        <f t="shared" si="8"/>
        <v>0</v>
      </c>
      <c r="J46" s="56">
        <v>10.18</v>
      </c>
      <c r="K46" s="50">
        <f t="shared" si="10"/>
        <v>109.57751999999999</v>
      </c>
      <c r="L46" s="40">
        <f t="shared" ref="L43:L51" si="13">K46+I46</f>
        <v>109.57751999999999</v>
      </c>
      <c r="M46" s="50">
        <f t="shared" si="11"/>
        <v>712.36151999999993</v>
      </c>
    </row>
    <row r="47" spans="1:14">
      <c r="D47" s="55" t="s">
        <v>31</v>
      </c>
      <c r="E47" s="45" t="s">
        <v>19</v>
      </c>
      <c r="F47" s="51">
        <v>59.04</v>
      </c>
      <c r="G47" s="50">
        <f t="shared" si="12"/>
        <v>635.50655999999992</v>
      </c>
      <c r="H47" s="45">
        <v>7.93</v>
      </c>
      <c r="I47" s="50">
        <f t="shared" si="8"/>
        <v>85.358519999999999</v>
      </c>
      <c r="J47" s="56">
        <v>13.29</v>
      </c>
      <c r="K47" s="50">
        <f t="shared" si="10"/>
        <v>143.05355999999998</v>
      </c>
      <c r="L47" s="40">
        <f t="shared" si="13"/>
        <v>228.41207999999997</v>
      </c>
      <c r="M47" s="50">
        <f t="shared" si="11"/>
        <v>863.91863999999987</v>
      </c>
    </row>
    <row r="48" spans="1:14">
      <c r="D48" s="55" t="s">
        <v>31</v>
      </c>
      <c r="E48" s="45" t="s">
        <v>18</v>
      </c>
      <c r="F48" s="51">
        <v>60.86</v>
      </c>
      <c r="G48" s="50">
        <f t="shared" si="12"/>
        <v>655.09703999999999</v>
      </c>
      <c r="H48" s="45">
        <v>7.63</v>
      </c>
      <c r="I48" s="50">
        <f t="shared" si="8"/>
        <v>82.129319999999993</v>
      </c>
      <c r="J48" s="56">
        <v>8.91</v>
      </c>
      <c r="K48" s="50">
        <f t="shared" si="10"/>
        <v>95.907240000000002</v>
      </c>
      <c r="L48" s="40">
        <f>K48+I48</f>
        <v>178.03656000000001</v>
      </c>
      <c r="M48" s="50">
        <f t="shared" si="11"/>
        <v>833.1336</v>
      </c>
    </row>
    <row r="49" spans="4:13">
      <c r="D49" s="55" t="s">
        <v>31</v>
      </c>
      <c r="E49" s="45" t="s">
        <v>17</v>
      </c>
      <c r="F49" s="51">
        <v>58.66</v>
      </c>
      <c r="G49" s="50">
        <v>631</v>
      </c>
      <c r="H49" s="45">
        <v>5.6</v>
      </c>
      <c r="I49" s="50">
        <f t="shared" si="8"/>
        <v>60.278399999999991</v>
      </c>
      <c r="J49" s="56">
        <v>14.58</v>
      </c>
      <c r="K49" s="50">
        <f t="shared" si="10"/>
        <v>156.93912</v>
      </c>
      <c r="L49" s="40">
        <f>K49+I49</f>
        <v>217.21751999999998</v>
      </c>
      <c r="M49" s="50">
        <f t="shared" si="11"/>
        <v>848.21751999999992</v>
      </c>
    </row>
    <row r="50" spans="4:13">
      <c r="D50" s="55" t="s">
        <v>32</v>
      </c>
      <c r="E50" s="45" t="s">
        <v>16</v>
      </c>
      <c r="F50" s="45">
        <v>35.47</v>
      </c>
      <c r="G50" s="50">
        <f t="shared" ref="G50:G51" si="14">F50*10.764</f>
        <v>381.79907999999995</v>
      </c>
      <c r="H50" s="51">
        <v>5.24</v>
      </c>
      <c r="I50" s="50">
        <f t="shared" si="8"/>
        <v>56.403359999999999</v>
      </c>
      <c r="J50" s="56">
        <v>9.85</v>
      </c>
      <c r="K50" s="50">
        <f t="shared" si="10"/>
        <v>106.02539999999999</v>
      </c>
      <c r="L50" s="40">
        <f t="shared" si="13"/>
        <v>162.42875999999998</v>
      </c>
      <c r="M50" s="50">
        <f t="shared" si="11"/>
        <v>544.2278399999999</v>
      </c>
    </row>
    <row r="51" spans="4:13">
      <c r="D51" s="55" t="s">
        <v>31</v>
      </c>
      <c r="E51" s="45" t="s">
        <v>15</v>
      </c>
      <c r="F51" s="51">
        <v>59.04</v>
      </c>
      <c r="G51" s="50">
        <f t="shared" si="14"/>
        <v>635.50655999999992</v>
      </c>
      <c r="H51" s="45">
        <v>7.93</v>
      </c>
      <c r="I51" s="50">
        <f t="shared" si="8"/>
        <v>85.358519999999999</v>
      </c>
      <c r="J51" s="56">
        <v>13.29</v>
      </c>
      <c r="K51" s="50">
        <f t="shared" si="10"/>
        <v>143.05355999999998</v>
      </c>
      <c r="L51" s="40">
        <f>K51+I51</f>
        <v>228.41207999999997</v>
      </c>
      <c r="M51" s="50">
        <f t="shared" si="11"/>
        <v>863.91863999999987</v>
      </c>
    </row>
    <row r="52" spans="4:13">
      <c r="F52" s="41"/>
      <c r="G52" s="40"/>
      <c r="H52" s="49"/>
      <c r="I52" s="40"/>
      <c r="J52" s="40"/>
    </row>
  </sheetData>
  <mergeCells count="1">
    <mergeCell ref="A37:D3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P1:AA95"/>
  <sheetViews>
    <sheetView topLeftCell="A4" zoomScale="85" zoomScaleNormal="85" workbookViewId="0">
      <selection activeCell="F27" sqref="F27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29"/>
      <c r="AA16" s="2"/>
    </row>
    <row r="17" spans="21:27" ht="15.75" thickBot="1">
      <c r="U17" s="12"/>
      <c r="V17" s="12"/>
      <c r="W17" s="12"/>
      <c r="X17" s="2"/>
      <c r="Y17" s="12"/>
      <c r="Z17" s="29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3:P27"/>
  <sheetViews>
    <sheetView tabSelected="1" topLeftCell="C7" zoomScale="130" zoomScaleNormal="130" workbookViewId="0">
      <selection activeCell="G21" sqref="G21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2"/>
      <c r="C4" s="22"/>
      <c r="D4" s="22"/>
      <c r="E4" s="22"/>
      <c r="F4" s="22"/>
      <c r="G4" s="22"/>
      <c r="H4" s="22"/>
      <c r="I4" s="22"/>
      <c r="J4" s="11"/>
      <c r="K4" s="26"/>
      <c r="L4" s="22"/>
      <c r="M4" s="24"/>
      <c r="N4" s="25"/>
      <c r="O4" s="25">
        <f>M4+N4+J4</f>
        <v>0</v>
      </c>
      <c r="P4" s="3" t="e">
        <f>O4/G4</f>
        <v>#DIV/0!</v>
      </c>
    </row>
    <row r="5" spans="2:16">
      <c r="B5" s="22"/>
      <c r="C5" s="22"/>
      <c r="D5" s="22"/>
      <c r="E5" s="22"/>
      <c r="F5" s="22"/>
      <c r="G5" s="22"/>
      <c r="H5" s="22"/>
      <c r="I5" s="22"/>
      <c r="J5" s="11"/>
      <c r="K5" s="26"/>
      <c r="L5" s="22"/>
      <c r="M5" s="24"/>
      <c r="N5" s="25"/>
      <c r="O5" s="24"/>
    </row>
    <row r="6" spans="2:16">
      <c r="B6" s="22"/>
      <c r="C6" s="22"/>
      <c r="D6" s="22"/>
      <c r="E6" s="22"/>
      <c r="F6" s="22"/>
      <c r="G6" s="22"/>
      <c r="H6" s="22"/>
      <c r="I6" s="22"/>
      <c r="J6" s="11"/>
      <c r="K6" s="26"/>
      <c r="L6" s="26"/>
      <c r="M6" s="24"/>
      <c r="N6" s="24"/>
      <c r="O6" s="24"/>
    </row>
    <row r="7" spans="2:16">
      <c r="B7" s="22"/>
      <c r="C7" s="22"/>
      <c r="D7" s="22"/>
      <c r="E7" s="22"/>
      <c r="F7" s="22"/>
      <c r="G7" s="22"/>
      <c r="H7" s="22"/>
      <c r="I7" s="22"/>
      <c r="J7" s="11"/>
      <c r="K7" s="26"/>
    </row>
    <row r="8" spans="2:16">
      <c r="B8" s="22"/>
      <c r="C8" s="22"/>
      <c r="D8" s="22"/>
      <c r="E8" s="22"/>
      <c r="F8" s="22"/>
      <c r="G8" s="22"/>
      <c r="H8" s="22"/>
      <c r="I8" s="22"/>
      <c r="J8" s="11"/>
      <c r="K8" s="26"/>
      <c r="L8" s="22"/>
    </row>
    <row r="9" spans="2:16">
      <c r="B9" s="22"/>
      <c r="C9" s="22"/>
      <c r="D9" s="22"/>
      <c r="E9" s="22"/>
      <c r="F9" s="22"/>
      <c r="G9" s="22"/>
      <c r="H9" s="22"/>
      <c r="I9" s="22"/>
      <c r="J9" s="11"/>
      <c r="K9" s="26"/>
      <c r="L9" s="26"/>
    </row>
    <row r="10" spans="2:16">
      <c r="B10" s="22"/>
      <c r="D10" s="24"/>
      <c r="E10" s="24"/>
      <c r="F10" s="24"/>
      <c r="G10" s="24"/>
      <c r="H10" s="24"/>
      <c r="I10" s="22"/>
      <c r="J10" s="11"/>
      <c r="K10" s="25"/>
      <c r="L10" s="26"/>
    </row>
    <row r="11" spans="2:16">
      <c r="B11" s="22"/>
      <c r="D11" s="24"/>
      <c r="E11" s="24"/>
      <c r="F11" s="24"/>
      <c r="G11" s="24"/>
      <c r="H11" s="24"/>
      <c r="I11" s="22"/>
      <c r="J11" s="11"/>
      <c r="K11" s="25"/>
      <c r="L11" s="26"/>
    </row>
    <row r="12" spans="2:16">
      <c r="B12" s="22"/>
      <c r="D12" s="24"/>
      <c r="E12" s="24"/>
      <c r="F12" s="24"/>
      <c r="G12" s="24"/>
      <c r="J12" s="11"/>
      <c r="K12" s="25"/>
      <c r="L12" s="26"/>
    </row>
    <row r="13" spans="2:16">
      <c r="B13" s="22"/>
      <c r="D13" s="24"/>
      <c r="E13" s="24"/>
      <c r="F13" s="24"/>
      <c r="G13" s="24"/>
      <c r="H13" s="24"/>
      <c r="I13" s="22"/>
      <c r="J13" s="11"/>
      <c r="K13" s="25"/>
      <c r="L13" s="26"/>
    </row>
    <row r="14" spans="2:16">
      <c r="B14" s="23"/>
      <c r="C14" s="33"/>
      <c r="D14" s="34"/>
      <c r="E14" s="34"/>
      <c r="F14" s="34"/>
      <c r="G14" s="34"/>
      <c r="H14" s="34"/>
      <c r="I14" s="23"/>
      <c r="J14" s="32"/>
      <c r="K14" s="25"/>
      <c r="L14" s="26"/>
    </row>
    <row r="15" spans="2:16">
      <c r="D15" s="24"/>
      <c r="E15" s="24"/>
      <c r="F15" s="24"/>
      <c r="G15" s="24"/>
      <c r="H15" s="24"/>
      <c r="I15" s="22"/>
      <c r="K15" s="25"/>
      <c r="L15" s="26"/>
    </row>
    <row r="16" spans="2:16">
      <c r="D16" s="24"/>
      <c r="E16" s="24"/>
      <c r="F16" s="24"/>
      <c r="G16" s="24"/>
      <c r="H16" s="24"/>
      <c r="I16" s="22"/>
      <c r="K16" s="25"/>
      <c r="L16" s="26"/>
    </row>
    <row r="17" spans="4:12">
      <c r="D17" s="24"/>
      <c r="E17" s="24"/>
      <c r="F17" s="24"/>
      <c r="G17" s="24"/>
      <c r="H17" s="24"/>
      <c r="I17" s="22"/>
      <c r="K17" s="25"/>
      <c r="L17" s="26"/>
    </row>
    <row r="18" spans="4:12">
      <c r="D18" s="24"/>
      <c r="E18" s="24"/>
      <c r="F18" s="24"/>
      <c r="G18" s="24"/>
      <c r="H18" s="24"/>
      <c r="I18" s="22"/>
      <c r="K18" s="25"/>
      <c r="L18" s="26"/>
    </row>
    <row r="19" spans="4:12">
      <c r="D19" s="2"/>
      <c r="I19" s="22"/>
      <c r="L19" s="26"/>
    </row>
    <row r="20" spans="4:12">
      <c r="I20" s="22"/>
    </row>
    <row r="21" spans="4:12">
      <c r="I21" s="22"/>
    </row>
    <row r="22" spans="4:12">
      <c r="I22" s="22"/>
    </row>
    <row r="23" spans="4:12">
      <c r="I23" s="22"/>
    </row>
    <row r="27" spans="4:12">
      <c r="F27" s="1">
        <v>24650</v>
      </c>
      <c r="G27" s="1">
        <v>566</v>
      </c>
      <c r="H27" s="1">
        <f>F27*G27</f>
        <v>13951900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9" sqref="H9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4" sqref="F4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8" sqref="H8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9" sqref="F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VANDANA GAURI</vt:lpstr>
      <vt:lpstr>RERA</vt:lpstr>
      <vt:lpstr>IGR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COMP</cp:lastModifiedBy>
  <cp:lastPrinted>2013-08-31T05:30:46Z</cp:lastPrinted>
  <dcterms:created xsi:type="dcterms:W3CDTF">2013-08-30T08:57:19Z</dcterms:created>
  <dcterms:modified xsi:type="dcterms:W3CDTF">2024-11-20T07:09:01Z</dcterms:modified>
</cp:coreProperties>
</file>