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Madhuban\"/>
    </mc:Choice>
  </mc:AlternateContent>
  <xr:revisionPtr revIDLastSave="0" documentId="13_ncr:1_{7DC6A698-5B6D-4CA4-8D97-F0BA439CF8B8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Madhuban" sheetId="110" r:id="rId1"/>
    <sheet name="Area" sheetId="123" r:id="rId2"/>
    <sheet name="RERA" sheetId="73" r:id="rId3"/>
    <sheet name="IGR" sheetId="115" r:id="rId4"/>
    <sheet name="Listing1" sheetId="118" r:id="rId5"/>
    <sheet name="Listing2" sheetId="117" r:id="rId6"/>
    <sheet name="Listing3" sheetId="119" r:id="rId7"/>
    <sheet name="Listing4" sheetId="120" r:id="rId8"/>
    <sheet name="Sheet2" sheetId="122" r:id="rId9"/>
    <sheet name="Sheet1" sheetId="121" r:id="rId10"/>
  </sheets>
  <definedNames>
    <definedName name="_xlnm._FilterDatabase" localSheetId="0" hidden="1">Madhuban!$D$1:$D$212</definedName>
    <definedName name="_xlnm._FilterDatabase" localSheetId="2" hidden="1">RERA!$C$42:$C$57</definedName>
  </definedNames>
  <calcPr calcId="191029"/>
</workbook>
</file>

<file path=xl/calcChain.xml><?xml version="1.0" encoding="utf-8"?>
<calcChain xmlns="http://schemas.openxmlformats.org/spreadsheetml/2006/main">
  <c r="O98" i="110" l="1"/>
  <c r="O97" i="110"/>
  <c r="F57" i="73"/>
  <c r="E94" i="110"/>
  <c r="F94" i="110"/>
  <c r="G3" i="110"/>
  <c r="H3" i="110" s="1"/>
  <c r="G4" i="110"/>
  <c r="H4" i="110" s="1"/>
  <c r="G5" i="110"/>
  <c r="H5" i="110" s="1"/>
  <c r="G6" i="110"/>
  <c r="H6" i="110" s="1"/>
  <c r="G7" i="110"/>
  <c r="H7" i="110" s="1"/>
  <c r="G8" i="110"/>
  <c r="J8" i="110" s="1"/>
  <c r="K8" i="110" s="1"/>
  <c r="G9" i="110"/>
  <c r="H9" i="110" s="1"/>
  <c r="G10" i="110"/>
  <c r="J10" i="110" s="1"/>
  <c r="K10" i="110" s="1"/>
  <c r="G11" i="110"/>
  <c r="H11" i="110" s="1"/>
  <c r="G12" i="110"/>
  <c r="J12" i="110" s="1"/>
  <c r="K12" i="110" s="1"/>
  <c r="G13" i="110"/>
  <c r="H13" i="110" s="1"/>
  <c r="G14" i="110"/>
  <c r="J14" i="110" s="1"/>
  <c r="G15" i="110"/>
  <c r="H15" i="110" s="1"/>
  <c r="G16" i="110"/>
  <c r="J16" i="110" s="1"/>
  <c r="K16" i="110" s="1"/>
  <c r="G17" i="110"/>
  <c r="H17" i="110" s="1"/>
  <c r="G18" i="110"/>
  <c r="J18" i="110" s="1"/>
  <c r="G19" i="110"/>
  <c r="H19" i="110" s="1"/>
  <c r="G20" i="110"/>
  <c r="H20" i="110" s="1"/>
  <c r="G21" i="110"/>
  <c r="H21" i="110" s="1"/>
  <c r="G22" i="110"/>
  <c r="H22" i="110" s="1"/>
  <c r="G23" i="110"/>
  <c r="H23" i="110" s="1"/>
  <c r="G24" i="110"/>
  <c r="J24" i="110" s="1"/>
  <c r="K24" i="110" s="1"/>
  <c r="G25" i="110"/>
  <c r="H25" i="110" s="1"/>
  <c r="G26" i="110"/>
  <c r="J26" i="110" s="1"/>
  <c r="G27" i="110"/>
  <c r="H27" i="110" s="1"/>
  <c r="G28" i="110"/>
  <c r="H28" i="110" s="1"/>
  <c r="G29" i="110"/>
  <c r="H29" i="110" s="1"/>
  <c r="G30" i="110"/>
  <c r="H30" i="110" s="1"/>
  <c r="G31" i="110"/>
  <c r="H31" i="110" s="1"/>
  <c r="G32" i="110"/>
  <c r="J32" i="110" s="1"/>
  <c r="K32" i="110" s="1"/>
  <c r="H32" i="110"/>
  <c r="G33" i="110"/>
  <c r="H33" i="110" s="1"/>
  <c r="G34" i="110"/>
  <c r="J34" i="110" s="1"/>
  <c r="G35" i="110"/>
  <c r="H35" i="110" s="1"/>
  <c r="G36" i="110"/>
  <c r="H36" i="110" s="1"/>
  <c r="G37" i="110"/>
  <c r="H37" i="110" s="1"/>
  <c r="G38" i="110"/>
  <c r="H38" i="110" s="1"/>
  <c r="G39" i="110"/>
  <c r="H39" i="110" s="1"/>
  <c r="G40" i="110"/>
  <c r="J40" i="110" s="1"/>
  <c r="K40" i="110" s="1"/>
  <c r="G41" i="110"/>
  <c r="H41" i="110" s="1"/>
  <c r="G42" i="110"/>
  <c r="H42" i="110" s="1"/>
  <c r="G43" i="110"/>
  <c r="H43" i="110" s="1"/>
  <c r="G44" i="110"/>
  <c r="J44" i="110" s="1"/>
  <c r="K44" i="110" s="1"/>
  <c r="G45" i="110"/>
  <c r="H45" i="110" s="1"/>
  <c r="G46" i="110"/>
  <c r="J46" i="110" s="1"/>
  <c r="G47" i="110"/>
  <c r="H47" i="110" s="1"/>
  <c r="G48" i="110"/>
  <c r="J48" i="110" s="1"/>
  <c r="K48" i="110" s="1"/>
  <c r="G49" i="110"/>
  <c r="H49" i="110" s="1"/>
  <c r="G50" i="110"/>
  <c r="J50" i="110" s="1"/>
  <c r="G51" i="110"/>
  <c r="H51" i="110" s="1"/>
  <c r="G52" i="110"/>
  <c r="H52" i="110" s="1"/>
  <c r="G53" i="110"/>
  <c r="H53" i="110" s="1"/>
  <c r="G54" i="110"/>
  <c r="H54" i="110" s="1"/>
  <c r="G55" i="110"/>
  <c r="H55" i="110" s="1"/>
  <c r="G56" i="110"/>
  <c r="J56" i="110" s="1"/>
  <c r="K56" i="110" s="1"/>
  <c r="G57" i="110"/>
  <c r="H57" i="110" s="1"/>
  <c r="G58" i="110"/>
  <c r="H58" i="110" s="1"/>
  <c r="G59" i="110"/>
  <c r="H59" i="110" s="1"/>
  <c r="G60" i="110"/>
  <c r="J60" i="110" s="1"/>
  <c r="K60" i="110" s="1"/>
  <c r="G61" i="110"/>
  <c r="H61" i="110" s="1"/>
  <c r="G62" i="110"/>
  <c r="J62" i="110" s="1"/>
  <c r="G63" i="110"/>
  <c r="H63" i="110" s="1"/>
  <c r="G64" i="110"/>
  <c r="J64" i="110" s="1"/>
  <c r="K64" i="110" s="1"/>
  <c r="G65" i="110"/>
  <c r="H65" i="110" s="1"/>
  <c r="G66" i="110"/>
  <c r="J66" i="110" s="1"/>
  <c r="G67" i="110"/>
  <c r="H67" i="110" s="1"/>
  <c r="G68" i="110"/>
  <c r="H68" i="110" s="1"/>
  <c r="G69" i="110"/>
  <c r="H69" i="110" s="1"/>
  <c r="G70" i="110"/>
  <c r="H70" i="110" s="1"/>
  <c r="G71" i="110"/>
  <c r="H71" i="110" s="1"/>
  <c r="G72" i="110"/>
  <c r="J72" i="110" s="1"/>
  <c r="K72" i="110" s="1"/>
  <c r="G73" i="110"/>
  <c r="H73" i="110" s="1"/>
  <c r="G74" i="110"/>
  <c r="H74" i="110" s="1"/>
  <c r="G75" i="110"/>
  <c r="H75" i="110" s="1"/>
  <c r="G76" i="110"/>
  <c r="J76" i="110" s="1"/>
  <c r="K76" i="110" s="1"/>
  <c r="G77" i="110"/>
  <c r="H77" i="110" s="1"/>
  <c r="G78" i="110"/>
  <c r="J78" i="110" s="1"/>
  <c r="G79" i="110"/>
  <c r="H79" i="110" s="1"/>
  <c r="G80" i="110"/>
  <c r="J80" i="110" s="1"/>
  <c r="K80" i="110" s="1"/>
  <c r="G81" i="110"/>
  <c r="H81" i="110" s="1"/>
  <c r="G82" i="110"/>
  <c r="J82" i="110" s="1"/>
  <c r="G83" i="110"/>
  <c r="H83" i="110" s="1"/>
  <c r="G84" i="110"/>
  <c r="H84" i="110" s="1"/>
  <c r="G85" i="110"/>
  <c r="H85" i="110" s="1"/>
  <c r="G86" i="110"/>
  <c r="H86" i="110" s="1"/>
  <c r="G87" i="110"/>
  <c r="H87" i="110" s="1"/>
  <c r="G88" i="110"/>
  <c r="J88" i="110" s="1"/>
  <c r="K88" i="110" s="1"/>
  <c r="G89" i="110"/>
  <c r="H89" i="110" s="1"/>
  <c r="G90" i="110"/>
  <c r="H90" i="110" s="1"/>
  <c r="G91" i="110"/>
  <c r="H91" i="110" s="1"/>
  <c r="G92" i="110"/>
  <c r="J92" i="110" s="1"/>
  <c r="K92" i="110" s="1"/>
  <c r="G93" i="110"/>
  <c r="H93" i="110" s="1"/>
  <c r="O50" i="123"/>
  <c r="O51" i="123"/>
  <c r="O52" i="123"/>
  <c r="O53" i="123"/>
  <c r="O54" i="123"/>
  <c r="O49" i="123"/>
  <c r="N54" i="123"/>
  <c r="N53" i="123"/>
  <c r="N52" i="123"/>
  <c r="N51" i="123"/>
  <c r="N50" i="123"/>
  <c r="N49" i="123"/>
  <c r="M50" i="123"/>
  <c r="O46" i="123"/>
  <c r="M45" i="123"/>
  <c r="N45" i="123" s="1"/>
  <c r="O45" i="123" s="1"/>
  <c r="M44" i="123"/>
  <c r="N44" i="123" s="1"/>
  <c r="O44" i="123" s="1"/>
  <c r="N43" i="123"/>
  <c r="O43" i="123" s="1"/>
  <c r="M43" i="123"/>
  <c r="M42" i="123"/>
  <c r="N42" i="123" s="1"/>
  <c r="O42" i="123" s="1"/>
  <c r="N41" i="123"/>
  <c r="O41" i="123" s="1"/>
  <c r="N40" i="123"/>
  <c r="O40" i="123" s="1"/>
  <c r="M40" i="123"/>
  <c r="O11" i="123"/>
  <c r="O12" i="123"/>
  <c r="O13" i="123"/>
  <c r="O14" i="123"/>
  <c r="O15" i="123"/>
  <c r="O16" i="123"/>
  <c r="O17" i="123"/>
  <c r="O10" i="12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42" i="73"/>
  <c r="I69" i="123"/>
  <c r="I68" i="123"/>
  <c r="J64" i="123"/>
  <c r="H64" i="123"/>
  <c r="F64" i="123"/>
  <c r="J63" i="123"/>
  <c r="H63" i="123"/>
  <c r="K63" i="123" s="1"/>
  <c r="F63" i="123"/>
  <c r="J62" i="123"/>
  <c r="H62" i="123"/>
  <c r="K62" i="123" s="1"/>
  <c r="F62" i="123"/>
  <c r="J61" i="123"/>
  <c r="H61" i="123"/>
  <c r="F61" i="123"/>
  <c r="J60" i="123"/>
  <c r="H60" i="123"/>
  <c r="F60" i="123"/>
  <c r="J59" i="123"/>
  <c r="H59" i="123"/>
  <c r="K59" i="123" s="1"/>
  <c r="F59" i="123"/>
  <c r="J54" i="123"/>
  <c r="K54" i="123" s="1"/>
  <c r="F54" i="123"/>
  <c r="J53" i="123"/>
  <c r="H53" i="123"/>
  <c r="K53" i="123" s="1"/>
  <c r="F53" i="123"/>
  <c r="J52" i="123"/>
  <c r="H52" i="123"/>
  <c r="K52" i="123" s="1"/>
  <c r="F52" i="123"/>
  <c r="J51" i="123"/>
  <c r="H51" i="123"/>
  <c r="F51" i="123"/>
  <c r="J50" i="123"/>
  <c r="H50" i="123"/>
  <c r="F50" i="123"/>
  <c r="J49" i="123"/>
  <c r="H49" i="123"/>
  <c r="K49" i="123" s="1"/>
  <c r="F49" i="123"/>
  <c r="J46" i="123"/>
  <c r="H46" i="123"/>
  <c r="K46" i="123" s="1"/>
  <c r="F46" i="123"/>
  <c r="J45" i="123"/>
  <c r="H45" i="123"/>
  <c r="K45" i="123" s="1"/>
  <c r="F45" i="123"/>
  <c r="J44" i="123"/>
  <c r="H44" i="123"/>
  <c r="K44" i="123" s="1"/>
  <c r="F44" i="123"/>
  <c r="J43" i="123"/>
  <c r="H43" i="123"/>
  <c r="K43" i="123" s="1"/>
  <c r="F43" i="123"/>
  <c r="J42" i="123"/>
  <c r="H42" i="123"/>
  <c r="K42" i="123" s="1"/>
  <c r="F42" i="123"/>
  <c r="J41" i="123"/>
  <c r="H41" i="123"/>
  <c r="K41" i="123" s="1"/>
  <c r="F41" i="123"/>
  <c r="J40" i="123"/>
  <c r="H40" i="123"/>
  <c r="F40" i="123"/>
  <c r="J38" i="123"/>
  <c r="K38" i="123" s="1"/>
  <c r="H38" i="123"/>
  <c r="F38" i="123"/>
  <c r="J37" i="123"/>
  <c r="K37" i="123" s="1"/>
  <c r="H37" i="123"/>
  <c r="F37" i="123"/>
  <c r="J36" i="123"/>
  <c r="H36" i="123"/>
  <c r="K36" i="123" s="1"/>
  <c r="F36" i="123"/>
  <c r="J35" i="123"/>
  <c r="H35" i="123"/>
  <c r="K35" i="123" s="1"/>
  <c r="F35" i="123"/>
  <c r="J34" i="123"/>
  <c r="H34" i="123"/>
  <c r="K34" i="123" s="1"/>
  <c r="F34" i="123"/>
  <c r="K33" i="123"/>
  <c r="J33" i="123"/>
  <c r="F33" i="123"/>
  <c r="J32" i="123"/>
  <c r="K32" i="123" s="1"/>
  <c r="H32" i="123"/>
  <c r="F32" i="123"/>
  <c r="J31" i="123"/>
  <c r="K31" i="123" s="1"/>
  <c r="H31" i="123"/>
  <c r="F31" i="123"/>
  <c r="J27" i="123"/>
  <c r="K27" i="123" s="1"/>
  <c r="H27" i="123"/>
  <c r="F27" i="123"/>
  <c r="J26" i="123"/>
  <c r="K26" i="123" s="1"/>
  <c r="H26" i="123"/>
  <c r="F26" i="123"/>
  <c r="J25" i="123"/>
  <c r="K25" i="123" s="1"/>
  <c r="H25" i="123"/>
  <c r="F25" i="123"/>
  <c r="J24" i="123"/>
  <c r="K24" i="123" s="1"/>
  <c r="H24" i="123"/>
  <c r="F24" i="123"/>
  <c r="J23" i="123"/>
  <c r="K23" i="123" s="1"/>
  <c r="H23" i="123"/>
  <c r="F23" i="123"/>
  <c r="J22" i="123"/>
  <c r="K22" i="123" s="1"/>
  <c r="H22" i="123"/>
  <c r="F22" i="123"/>
  <c r="J21" i="123"/>
  <c r="K21" i="123" s="1"/>
  <c r="H21" i="123"/>
  <c r="F21" i="123"/>
  <c r="J20" i="123"/>
  <c r="K20" i="123" s="1"/>
  <c r="H20" i="123"/>
  <c r="F20" i="123"/>
  <c r="M17" i="123"/>
  <c r="J17" i="123"/>
  <c r="H17" i="123"/>
  <c r="F17" i="123"/>
  <c r="M16" i="123"/>
  <c r="N16" i="123" s="1"/>
  <c r="J16" i="123"/>
  <c r="H16" i="123"/>
  <c r="F16" i="123"/>
  <c r="M15" i="123"/>
  <c r="J15" i="123"/>
  <c r="H15" i="123"/>
  <c r="F15" i="123"/>
  <c r="M14" i="123"/>
  <c r="J14" i="123"/>
  <c r="H14" i="123"/>
  <c r="F14" i="123"/>
  <c r="M13" i="123"/>
  <c r="N13" i="123" s="1"/>
  <c r="J13" i="123"/>
  <c r="H13" i="123"/>
  <c r="F13" i="123"/>
  <c r="M12" i="123"/>
  <c r="J12" i="123"/>
  <c r="H12" i="123"/>
  <c r="F12" i="123"/>
  <c r="J11" i="123"/>
  <c r="H11" i="123"/>
  <c r="F11" i="123"/>
  <c r="J10" i="123"/>
  <c r="H10" i="123"/>
  <c r="K10" i="123" s="1"/>
  <c r="F10" i="123"/>
  <c r="H6" i="123"/>
  <c r="F6" i="123"/>
  <c r="I6" i="123" s="1"/>
  <c r="H5" i="123"/>
  <c r="F5" i="123"/>
  <c r="H4" i="123"/>
  <c r="F4" i="123"/>
  <c r="I4" i="123" s="1"/>
  <c r="H3" i="123"/>
  <c r="F3" i="123"/>
  <c r="J4" i="110" l="1"/>
  <c r="K4" i="110" s="1"/>
  <c r="H16" i="110"/>
  <c r="H40" i="110"/>
  <c r="H26" i="110"/>
  <c r="H80" i="110"/>
  <c r="H48" i="110"/>
  <c r="H24" i="110"/>
  <c r="H10" i="110"/>
  <c r="J68" i="110"/>
  <c r="K68" i="110" s="1"/>
  <c r="H72" i="110"/>
  <c r="H8" i="110"/>
  <c r="J36" i="110"/>
  <c r="K36" i="110" s="1"/>
  <c r="J81" i="110"/>
  <c r="L81" i="110" s="1"/>
  <c r="J65" i="110"/>
  <c r="L65" i="110" s="1"/>
  <c r="J49" i="110"/>
  <c r="L49" i="110" s="1"/>
  <c r="J33" i="110"/>
  <c r="L33" i="110" s="1"/>
  <c r="J17" i="110"/>
  <c r="L17" i="110" s="1"/>
  <c r="J84" i="110"/>
  <c r="K84" i="110" s="1"/>
  <c r="J52" i="110"/>
  <c r="K52" i="110" s="1"/>
  <c r="H64" i="110"/>
  <c r="J79" i="110"/>
  <c r="K79" i="110" s="1"/>
  <c r="J63" i="110"/>
  <c r="K63" i="110" s="1"/>
  <c r="J47" i="110"/>
  <c r="K47" i="110" s="1"/>
  <c r="J29" i="110"/>
  <c r="L29" i="110" s="1"/>
  <c r="J15" i="110"/>
  <c r="K15" i="110" s="1"/>
  <c r="J21" i="110"/>
  <c r="L21" i="110" s="1"/>
  <c r="H88" i="110"/>
  <c r="H56" i="110"/>
  <c r="H18" i="110"/>
  <c r="J90" i="110"/>
  <c r="K90" i="110" s="1"/>
  <c r="J74" i="110"/>
  <c r="K74" i="110" s="1"/>
  <c r="J58" i="110"/>
  <c r="K58" i="110" s="1"/>
  <c r="J42" i="110"/>
  <c r="K42" i="110" s="1"/>
  <c r="J25" i="110"/>
  <c r="L25" i="110" s="1"/>
  <c r="L66" i="110"/>
  <c r="K66" i="110"/>
  <c r="L34" i="110"/>
  <c r="K34" i="110"/>
  <c r="K18" i="110"/>
  <c r="L18" i="110"/>
  <c r="K62" i="110"/>
  <c r="L62" i="110"/>
  <c r="K14" i="110"/>
  <c r="L14" i="110"/>
  <c r="L82" i="110"/>
  <c r="K82" i="110"/>
  <c r="L50" i="110"/>
  <c r="K50" i="110"/>
  <c r="L26" i="110"/>
  <c r="K26" i="110"/>
  <c r="K78" i="110"/>
  <c r="L78" i="110"/>
  <c r="K46" i="110"/>
  <c r="L46" i="110"/>
  <c r="H82" i="110"/>
  <c r="H66" i="110"/>
  <c r="H50" i="110"/>
  <c r="H34" i="110"/>
  <c r="J91" i="110"/>
  <c r="J86" i="110"/>
  <c r="J77" i="110"/>
  <c r="J75" i="110"/>
  <c r="J70" i="110"/>
  <c r="J61" i="110"/>
  <c r="J59" i="110"/>
  <c r="J54" i="110"/>
  <c r="J45" i="110"/>
  <c r="J43" i="110"/>
  <c r="J38" i="110"/>
  <c r="J28" i="110"/>
  <c r="K28" i="110" s="1"/>
  <c r="J20" i="110"/>
  <c r="K20" i="110" s="1"/>
  <c r="J13" i="110"/>
  <c r="J11" i="110"/>
  <c r="J6" i="110"/>
  <c r="H92" i="110"/>
  <c r="H76" i="110"/>
  <c r="H60" i="110"/>
  <c r="H44" i="110"/>
  <c r="H12" i="110"/>
  <c r="J93" i="110"/>
  <c r="J89" i="110"/>
  <c r="J87" i="110"/>
  <c r="L79" i="110"/>
  <c r="J73" i="110"/>
  <c r="J71" i="110"/>
  <c r="L63" i="110"/>
  <c r="J57" i="110"/>
  <c r="J55" i="110"/>
  <c r="L42" i="110"/>
  <c r="J41" i="110"/>
  <c r="J39" i="110"/>
  <c r="J30" i="110"/>
  <c r="J22" i="110"/>
  <c r="L15" i="110"/>
  <c r="L10" i="110"/>
  <c r="J9" i="110"/>
  <c r="J7" i="110"/>
  <c r="H78" i="110"/>
  <c r="H62" i="110"/>
  <c r="H46" i="110"/>
  <c r="H14" i="110"/>
  <c r="J85" i="110"/>
  <c r="J83" i="110"/>
  <c r="K81" i="110"/>
  <c r="J69" i="110"/>
  <c r="J67" i="110"/>
  <c r="J53" i="110"/>
  <c r="J51" i="110"/>
  <c r="J37" i="110"/>
  <c r="J35" i="110"/>
  <c r="J31" i="110"/>
  <c r="J27" i="110"/>
  <c r="J23" i="110"/>
  <c r="K21" i="110"/>
  <c r="J19" i="110"/>
  <c r="K17" i="110"/>
  <c r="J5" i="110"/>
  <c r="J3" i="110"/>
  <c r="L92" i="110"/>
  <c r="L88" i="110"/>
  <c r="L80" i="110"/>
  <c r="L76" i="110"/>
  <c r="L72" i="110"/>
  <c r="L68" i="110"/>
  <c r="L64" i="110"/>
  <c r="L60" i="110"/>
  <c r="L56" i="110"/>
  <c r="L48" i="110"/>
  <c r="L44" i="110"/>
  <c r="L40" i="110"/>
  <c r="L32" i="110"/>
  <c r="L24" i="110"/>
  <c r="L16" i="110"/>
  <c r="L12" i="110"/>
  <c r="L8" i="110"/>
  <c r="L4" i="110"/>
  <c r="I3" i="123"/>
  <c r="K11" i="123"/>
  <c r="K14" i="123"/>
  <c r="K15" i="123"/>
  <c r="K16" i="123"/>
  <c r="K17" i="123"/>
  <c r="K60" i="123"/>
  <c r="K64" i="123"/>
  <c r="K12" i="123"/>
  <c r="K51" i="123"/>
  <c r="K13" i="123"/>
  <c r="I5" i="123"/>
  <c r="K40" i="123"/>
  <c r="K50" i="123"/>
  <c r="K61" i="123"/>
  <c r="L36" i="110" l="1"/>
  <c r="K25" i="110"/>
  <c r="L47" i="110"/>
  <c r="L84" i="110"/>
  <c r="K65" i="110"/>
  <c r="L90" i="110"/>
  <c r="L52" i="110"/>
  <c r="K49" i="110"/>
  <c r="K29" i="110"/>
  <c r="L20" i="110"/>
  <c r="K33" i="110"/>
  <c r="L58" i="110"/>
  <c r="L74" i="110"/>
  <c r="L5" i="110"/>
  <c r="K5" i="110"/>
  <c r="K23" i="110"/>
  <c r="L23" i="110"/>
  <c r="K31" i="110"/>
  <c r="L31" i="110"/>
  <c r="K67" i="110"/>
  <c r="L67" i="110"/>
  <c r="L85" i="110"/>
  <c r="K85" i="110"/>
  <c r="L41" i="110"/>
  <c r="K41" i="110"/>
  <c r="L57" i="110"/>
  <c r="K57" i="110"/>
  <c r="L73" i="110"/>
  <c r="K73" i="110"/>
  <c r="L89" i="110"/>
  <c r="K89" i="110"/>
  <c r="L6" i="110"/>
  <c r="K6" i="110"/>
  <c r="L54" i="110"/>
  <c r="K54" i="110"/>
  <c r="L75" i="110"/>
  <c r="K75" i="110"/>
  <c r="K51" i="110"/>
  <c r="L51" i="110"/>
  <c r="L69" i="110"/>
  <c r="K69" i="110"/>
  <c r="L7" i="110"/>
  <c r="K7" i="110"/>
  <c r="L22" i="110"/>
  <c r="K22" i="110"/>
  <c r="L11" i="110"/>
  <c r="K11" i="110"/>
  <c r="L38" i="110"/>
  <c r="K38" i="110"/>
  <c r="L59" i="110"/>
  <c r="K59" i="110"/>
  <c r="L77" i="110"/>
  <c r="K77" i="110"/>
  <c r="L28" i="110"/>
  <c r="K19" i="110"/>
  <c r="L19" i="110"/>
  <c r="K27" i="110"/>
  <c r="L27" i="110"/>
  <c r="K35" i="110"/>
  <c r="L35" i="110"/>
  <c r="L53" i="110"/>
  <c r="K53" i="110"/>
  <c r="L9" i="110"/>
  <c r="K9" i="110"/>
  <c r="L30" i="110"/>
  <c r="K30" i="110"/>
  <c r="L93" i="110"/>
  <c r="K93" i="110"/>
  <c r="L13" i="110"/>
  <c r="K13" i="110"/>
  <c r="L43" i="110"/>
  <c r="K43" i="110"/>
  <c r="L61" i="110"/>
  <c r="K61" i="110"/>
  <c r="L86" i="110"/>
  <c r="K86" i="110"/>
  <c r="K3" i="110"/>
  <c r="L3" i="110"/>
  <c r="L37" i="110"/>
  <c r="K37" i="110"/>
  <c r="K83" i="110"/>
  <c r="L83" i="110"/>
  <c r="L39" i="110"/>
  <c r="K39" i="110"/>
  <c r="L55" i="110"/>
  <c r="K55" i="110"/>
  <c r="L71" i="110"/>
  <c r="K71" i="110"/>
  <c r="L87" i="110"/>
  <c r="K87" i="110"/>
  <c r="L45" i="110"/>
  <c r="K45" i="110"/>
  <c r="L70" i="110"/>
  <c r="K70" i="110"/>
  <c r="K91" i="110"/>
  <c r="L91" i="110"/>
  <c r="M75" i="110"/>
  <c r="M69" i="110"/>
  <c r="M6" i="110"/>
  <c r="M10" i="110"/>
  <c r="M83" i="110"/>
  <c r="M61" i="110"/>
  <c r="M79" i="110"/>
  <c r="M27" i="110"/>
  <c r="M15" i="110"/>
  <c r="M8" i="110"/>
  <c r="M19" i="110"/>
  <c r="M38" i="110"/>
  <c r="M34" i="110"/>
  <c r="M30" i="110"/>
  <c r="M29" i="110"/>
  <c r="M65" i="110"/>
  <c r="M12" i="110"/>
  <c r="M23" i="110"/>
  <c r="M59" i="110"/>
  <c r="M9" i="110"/>
  <c r="M55" i="110"/>
  <c r="M13" i="110"/>
  <c r="M28" i="110"/>
  <c r="M47" i="110"/>
  <c r="M56" i="110"/>
  <c r="M73" i="110"/>
  <c r="M90" i="110"/>
  <c r="G2" i="110"/>
  <c r="G94" i="110" s="1"/>
  <c r="M51" i="110" l="1"/>
  <c r="M39" i="110"/>
  <c r="M76" i="110"/>
  <c r="M68" i="110"/>
  <c r="M37" i="110"/>
  <c r="M45" i="110"/>
  <c r="M72" i="110"/>
  <c r="M63" i="110"/>
  <c r="M36" i="110"/>
  <c r="M17" i="110"/>
  <c r="M11" i="110"/>
  <c r="M44" i="110"/>
  <c r="M89" i="110"/>
  <c r="M41" i="110"/>
  <c r="M22" i="110"/>
  <c r="M92" i="110"/>
  <c r="M74" i="110"/>
  <c r="M67" i="110"/>
  <c r="M60" i="110"/>
  <c r="M18" i="110"/>
  <c r="M40" i="110"/>
  <c r="M71" i="110"/>
  <c r="M43" i="110"/>
  <c r="M24" i="110"/>
  <c r="M21" i="110"/>
  <c r="M78" i="110"/>
  <c r="M31" i="110"/>
  <c r="M42" i="110"/>
  <c r="M80" i="110"/>
  <c r="M88" i="110"/>
  <c r="M64" i="110"/>
  <c r="M53" i="110"/>
  <c r="M52" i="110"/>
  <c r="M33" i="110"/>
  <c r="M14" i="110"/>
  <c r="M82" i="110"/>
  <c r="M70" i="110"/>
  <c r="M77" i="110"/>
  <c r="M49" i="110"/>
  <c r="M87" i="110"/>
  <c r="M46" i="110"/>
  <c r="M84" i="110"/>
  <c r="M57" i="110"/>
  <c r="M7" i="110"/>
  <c r="M81" i="110"/>
  <c r="M91" i="110"/>
  <c r="M58" i="110"/>
  <c r="M93" i="110"/>
  <c r="M32" i="110"/>
  <c r="M66" i="110"/>
  <c r="M20" i="110"/>
  <c r="M48" i="110"/>
  <c r="M25" i="110"/>
  <c r="M86" i="110"/>
  <c r="M62" i="110"/>
  <c r="M35" i="110"/>
  <c r="M85" i="110"/>
  <c r="M54" i="110"/>
  <c r="M26" i="110"/>
  <c r="M50" i="110"/>
  <c r="M16" i="110"/>
  <c r="M3" i="110" l="1"/>
  <c r="M4" i="110"/>
  <c r="M5" i="110"/>
  <c r="H27" i="115"/>
  <c r="H2" i="110"/>
  <c r="H94" i="110" s="1"/>
  <c r="J2" i="110" l="1"/>
  <c r="J94" i="110" s="1"/>
  <c r="O4" i="115" l="1"/>
  <c r="O2" i="110" l="1"/>
  <c r="P2" i="110" s="1"/>
  <c r="Q2" i="110" s="1"/>
  <c r="K2" i="110" l="1"/>
  <c r="K94" i="110" s="1"/>
  <c r="L2" i="110"/>
  <c r="L94" i="110" s="1"/>
  <c r="M2" i="110"/>
  <c r="P4" i="115"/>
</calcChain>
</file>

<file path=xl/sharedStrings.xml><?xml version="1.0" encoding="utf-8"?>
<sst xmlns="http://schemas.openxmlformats.org/spreadsheetml/2006/main" count="177" uniqueCount="29">
  <si>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</si>
  <si>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</si>
  <si>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</si>
  <si>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</si>
  <si>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</si>
  <si>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</si>
  <si>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</si>
  <si>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t xml:space="preserve">Built up Area in 
Sq. Ft. ( 10% ) 
</t>
  </si>
  <si>
    <t>1BHK</t>
  </si>
  <si>
    <t>2BHK</t>
  </si>
  <si>
    <t>3BHK</t>
  </si>
  <si>
    <t>FF</t>
  </si>
  <si>
    <t>SF</t>
  </si>
  <si>
    <t>3 TO 7 AND 9</t>
  </si>
  <si>
    <t>Eight Floor</t>
  </si>
  <si>
    <t>10 Floor</t>
  </si>
  <si>
    <t>11 Floor</t>
  </si>
  <si>
    <t>12 AND 13</t>
  </si>
  <si>
    <t>Tot - 7</t>
  </si>
  <si>
    <t>Tot - 6</t>
  </si>
  <si>
    <t>2 BHK</t>
  </si>
  <si>
    <t>3 BHK</t>
  </si>
  <si>
    <t>1 BHK</t>
  </si>
  <si>
    <t xml:space="preserve">As per Approved Plan (Balcony  + Encl. Balcony Area ) + 40% Open Terrace in 
Sq. Ft. 
</t>
  </si>
  <si>
    <r>
      <t xml:space="preserve">Fair Market Value                         in </t>
    </r>
    <r>
      <rPr>
        <b/>
        <sz val="7.5"/>
        <color theme="1"/>
        <rFont val="Rupee Foradian"/>
        <family val="2"/>
      </rPr>
      <t>`</t>
    </r>
    <r>
      <rPr>
        <b/>
        <sz val="7.5"/>
        <color theme="1"/>
        <rFont val="Arial Narrow"/>
        <family val="2"/>
      </rPr>
      <t xml:space="preserve">
</t>
    </r>
  </si>
  <si>
    <r>
      <t xml:space="preserve">Realizable Value                             in </t>
    </r>
    <r>
      <rPr>
        <b/>
        <sz val="7.5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</si>
  <si>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.5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</si>
  <si>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.5"/>
        <color theme="1"/>
        <rFont val="Rupee Foradian"/>
        <family val="2"/>
      </rPr>
      <t>`</t>
    </r>
  </si>
  <si>
    <t xml:space="preserve">Total Rate per 
Sq. ft. on Total Area 
in `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</si>
</sst>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71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 Narrow"/>
      <family val="2"/>
    </font>
    <font>
      <sz val="10"/>
      <color rgb="FF000000"/>
      <name val="Arial Narrow"/>
      <family val="2"/>
    </font>
    <font>
      <b/>
      <sz val="7.5"/>
      <color theme="1"/>
      <name val="Arial Narrow"/>
      <family val="2"/>
    </font>
    <font>
      <b/>
      <sz val="7.5"/>
      <color theme="1"/>
      <name val="Rupee Foradian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43" fontId="1" fillId="0" borderId="0" xfId="3" applyFont="1"/>
    <xf numFmtId="43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1" fontId="4" fillId="0" borderId="6" xfId="2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4" borderId="0" xfId="0" applyFill="1"/>
    <xf numFmtId="0" fontId="7" fillId="0" borderId="0" xfId="0" applyFont="1"/>
    <xf numFmtId="43" fontId="7" fillId="0" borderId="0" xfId="0" applyNumberFormat="1" applyFont="1"/>
    <xf numFmtId="1" fontId="6" fillId="0" borderId="6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1" xfId="2" applyNumberFormat="1" applyFont="1" applyBorder="1" applyAlignment="1">
      <alignment horizontal="center" vertical="top" wrapText="1"/>
    </xf>
    <xf numFmtId="43" fontId="0" fillId="0" borderId="0" xfId="3" applyFont="1" applyFill="1"/>
    <xf numFmtId="0" fontId="5" fillId="0" borderId="1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/>
    </xf>
    <xf numFmtId="1" fontId="5" fillId="0" borderId="0" xfId="0" applyNumberFormat="1" applyFont="1"/>
    <xf numFmtId="1" fontId="6" fillId="0" borderId="0" xfId="0" applyNumberFormat="1" applyFont="1" applyAlignment="1">
      <alignment horizontal="center"/>
    </xf>
    <xf numFmtId="1" fontId="6" fillId="0" borderId="0" xfId="0" applyNumberFormat="1" applyFont="1"/>
    <xf numFmtId="0" fontId="6" fillId="0" borderId="0" xfId="0" applyFont="1"/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9" fillId="0" borderId="0" xfId="0" applyFont="1"/>
    <xf numFmtId="1" fontId="0" fillId="0" borderId="0" xfId="0" applyNumberFormat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5" borderId="0" xfId="0" applyFont="1" applyFill="1"/>
    <xf numFmtId="1" fontId="9" fillId="5" borderId="0" xfId="0" applyNumberFormat="1" applyFont="1" applyFill="1"/>
    <xf numFmtId="0" fontId="7" fillId="5" borderId="0" xfId="0" applyFont="1" applyFill="1"/>
    <xf numFmtId="0" fontId="10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1" fontId="5" fillId="0" borderId="1" xfId="3" applyNumberFormat="1" applyFont="1" applyFill="1" applyBorder="1" applyAlignment="1">
      <alignment vertical="center" wrapText="1"/>
    </xf>
    <xf numFmtId="171" fontId="6" fillId="0" borderId="6" xfId="3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4" borderId="1" xfId="0" applyFont="1" applyFill="1" applyBorder="1" applyAlignment="1">
      <alignment horizontal="center" vertical="top" wrapText="1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351693</xdr:colOff>
      <xdr:row>0</xdr:row>
      <xdr:rowOff>0</xdr:rowOff>
    </xdr:from>
    <xdr:to>
      <xdr:col>27</xdr:col>
      <xdr:colOff>551718</xdr:colOff>
      <xdr:row>40</xdr:row>
      <xdr:rowOff>33607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909480-0D1D-C4EB-F87E-B81370426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3712" y="0"/>
          <a:ext cx="7497640" cy="76536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129</xdr:row>
      <xdr:rowOff>171450</xdr:rowOff>
    </xdr:from>
    <xdr:to>
      <xdr:col>19</xdr:col>
      <xdr:colOff>38100</xdr:colOff>
      <xdr:row>139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141</xdr:row>
      <xdr:rowOff>161925</xdr:rowOff>
    </xdr:from>
    <xdr:to>
      <xdr:col>19</xdr:col>
      <xdr:colOff>9525</xdr:colOff>
      <xdr:row>150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153</xdr:row>
      <xdr:rowOff>133350</xdr:rowOff>
    </xdr:from>
    <xdr:to>
      <xdr:col>19</xdr:col>
      <xdr:colOff>9525</xdr:colOff>
      <xdr:row>162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19</xdr:col>
      <xdr:colOff>57150</xdr:colOff>
      <xdr:row>173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175</xdr:row>
      <xdr:rowOff>9525</xdr:rowOff>
    </xdr:from>
    <xdr:to>
      <xdr:col>19</xdr:col>
      <xdr:colOff>66675</xdr:colOff>
      <xdr:row>185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494801</xdr:colOff>
      <xdr:row>38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75471-37D7-18BF-37E0-42A4DCDFA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5042074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12042</xdr:colOff>
      <xdr:row>0</xdr:row>
      <xdr:rowOff>16565</xdr:rowOff>
    </xdr:from>
    <xdr:to>
      <xdr:col>9</xdr:col>
      <xdr:colOff>19719</xdr:colOff>
      <xdr:row>23</xdr:row>
      <xdr:rowOff>168965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955" y="16565"/>
          <a:ext cx="5755807" cy="4533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123825</xdr:rowOff>
    </xdr:from>
    <xdr:to>
      <xdr:col>9</xdr:col>
      <xdr:colOff>295275</xdr:colOff>
      <xdr:row>21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825"/>
          <a:ext cx="5734050" cy="3876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9</xdr:col>
      <xdr:colOff>438150</xdr:colOff>
      <xdr:row>21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5772150" cy="3848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76200</xdr:rowOff>
    </xdr:from>
    <xdr:to>
      <xdr:col>9</xdr:col>
      <xdr:colOff>428625</xdr:colOff>
      <xdr:row>20</xdr:row>
      <xdr:rowOff>9525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6200"/>
          <a:ext cx="5734050" cy="3743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66675</xdr:rowOff>
    </xdr:from>
    <xdr:to>
      <xdr:col>9</xdr:col>
      <xdr:colOff>323850</xdr:colOff>
      <xdr:row>18</xdr:row>
      <xdr:rowOff>171450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5734050" cy="3533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12"/>
  <sheetViews>
    <sheetView tabSelected="1" topLeftCell="A25" zoomScale="160" zoomScaleNormal="160" workbookViewId="0">
      <selection activeCell="O98" sqref="O98"/>
    </sheetView>
  </sheetViews>
  <sheetFormatPr defaultRowHeight="15" x14ac:dyDescent="0.25"/>
  <cols>
    <col min="1" max="1" width="4.7109375" style="17" customWidth="1"/>
    <col min="2" max="2" width="6.28515625" style="28" customWidth="1"/>
    <col min="3" max="3" width="6" style="28" customWidth="1"/>
    <col min="4" max="4" width="7.5703125" style="33" customWidth="1"/>
    <col min="5" max="5" width="8.42578125" style="29" customWidth="1"/>
    <col min="6" max="6" width="6.85546875" style="29" customWidth="1"/>
    <col min="7" max="7" width="7.28515625" style="29" customWidth="1"/>
    <col min="8" max="8" width="5.42578125" style="29" customWidth="1"/>
    <col min="9" max="9" width="6.85546875" style="28" customWidth="1"/>
    <col min="10" max="10" width="10.85546875" style="28" customWidth="1"/>
    <col min="11" max="11" width="12" style="28" customWidth="1"/>
    <col min="12" max="12" width="11.5703125" style="28" customWidth="1"/>
    <col min="13" max="13" width="6.7109375" customWidth="1"/>
    <col min="15" max="15" width="19.140625" customWidth="1"/>
    <col min="16" max="16" width="15.28515625" customWidth="1"/>
    <col min="17" max="17" width="10.85546875" customWidth="1"/>
  </cols>
  <sheetData>
    <row r="1" spans="1:17" ht="103.5" customHeight="1" x14ac:dyDescent="0.25">
      <c r="A1" s="58" t="s">
        <v>0</v>
      </c>
      <c r="B1" s="56" t="s">
        <v>3</v>
      </c>
      <c r="C1" s="56" t="s">
        <v>1</v>
      </c>
      <c r="D1" s="56" t="s">
        <v>4</v>
      </c>
      <c r="E1" s="56" t="s">
        <v>6</v>
      </c>
      <c r="F1" s="56" t="s">
        <v>23</v>
      </c>
      <c r="G1" s="57" t="s">
        <v>5</v>
      </c>
      <c r="H1" s="56" t="s">
        <v>7</v>
      </c>
      <c r="I1" s="56" t="s">
        <v>28</v>
      </c>
      <c r="J1" s="56" t="s">
        <v>24</v>
      </c>
      <c r="K1" s="56" t="s">
        <v>25</v>
      </c>
      <c r="L1" s="56" t="s">
        <v>26</v>
      </c>
      <c r="M1" s="56" t="s">
        <v>27</v>
      </c>
    </row>
    <row r="2" spans="1:17" x14ac:dyDescent="0.25">
      <c r="A2" s="12">
        <v>1</v>
      </c>
      <c r="B2" s="16">
        <v>101</v>
      </c>
      <c r="C2" s="13">
        <v>1</v>
      </c>
      <c r="D2" s="30" t="s">
        <v>22</v>
      </c>
      <c r="E2" s="15">
        <v>553</v>
      </c>
      <c r="F2" s="15">
        <v>80</v>
      </c>
      <c r="G2" s="27">
        <f>E2+F2</f>
        <v>633</v>
      </c>
      <c r="H2" s="31">
        <f>G2*1.1</f>
        <v>696.30000000000007</v>
      </c>
      <c r="I2" s="23">
        <v>6300</v>
      </c>
      <c r="J2" s="51">
        <f>I2*G2</f>
        <v>3987900</v>
      </c>
      <c r="K2" s="51">
        <f t="shared" ref="K2" si="0">J2*0.95</f>
        <v>3788505</v>
      </c>
      <c r="L2" s="51">
        <f t="shared" ref="L2" si="1">J2*0.8</f>
        <v>3190320</v>
      </c>
      <c r="M2" s="24">
        <f t="shared" ref="M2:M65" si="2">MROUND((J2*0.025/12),500)</f>
        <v>8500</v>
      </c>
      <c r="O2" s="1">
        <f>G4*1.35</f>
        <v>1026</v>
      </c>
      <c r="P2" s="2">
        <f>O2*6600</f>
        <v>6771600</v>
      </c>
      <c r="Q2" s="2">
        <f>P2/G4</f>
        <v>8910</v>
      </c>
    </row>
    <row r="3" spans="1:17" x14ac:dyDescent="0.25">
      <c r="A3" s="12">
        <v>2</v>
      </c>
      <c r="B3" s="16">
        <v>102</v>
      </c>
      <c r="C3" s="13">
        <v>1</v>
      </c>
      <c r="D3" s="30" t="s">
        <v>20</v>
      </c>
      <c r="E3" s="15">
        <v>642</v>
      </c>
      <c r="F3" s="15">
        <v>118</v>
      </c>
      <c r="G3" s="27">
        <f t="shared" ref="G3:G66" si="3">E3+F3</f>
        <v>760</v>
      </c>
      <c r="H3" s="31">
        <f t="shared" ref="H3:H66" si="4">G3*1.1</f>
        <v>836.00000000000011</v>
      </c>
      <c r="I3" s="23">
        <v>6300</v>
      </c>
      <c r="J3" s="51">
        <f t="shared" ref="J3:J66" si="5">I3*G3</f>
        <v>4788000</v>
      </c>
      <c r="K3" s="51">
        <f t="shared" ref="K3:K66" si="6">J3*0.95</f>
        <v>4548600</v>
      </c>
      <c r="L3" s="51">
        <f t="shared" ref="L3:L66" si="7">J3*0.8</f>
        <v>3830400</v>
      </c>
      <c r="M3" s="24">
        <f t="shared" si="2"/>
        <v>10000</v>
      </c>
      <c r="O3" s="2"/>
      <c r="P3" s="2"/>
    </row>
    <row r="4" spans="1:17" x14ac:dyDescent="0.25">
      <c r="A4" s="12">
        <v>3</v>
      </c>
      <c r="B4" s="16">
        <v>105</v>
      </c>
      <c r="C4" s="13">
        <v>1</v>
      </c>
      <c r="D4" s="30" t="s">
        <v>20</v>
      </c>
      <c r="E4" s="15">
        <v>642</v>
      </c>
      <c r="F4" s="15">
        <v>118</v>
      </c>
      <c r="G4" s="27">
        <f t="shared" si="3"/>
        <v>760</v>
      </c>
      <c r="H4" s="31">
        <f t="shared" si="4"/>
        <v>836.00000000000011</v>
      </c>
      <c r="I4" s="23">
        <v>6300</v>
      </c>
      <c r="J4" s="51">
        <f t="shared" si="5"/>
        <v>4788000</v>
      </c>
      <c r="K4" s="51">
        <f t="shared" si="6"/>
        <v>4548600</v>
      </c>
      <c r="L4" s="51">
        <f t="shared" si="7"/>
        <v>3830400</v>
      </c>
      <c r="M4" s="24">
        <f t="shared" si="2"/>
        <v>10000</v>
      </c>
      <c r="O4" s="2"/>
      <c r="P4" s="2"/>
    </row>
    <row r="5" spans="1:17" x14ac:dyDescent="0.25">
      <c r="A5" s="12">
        <v>4</v>
      </c>
      <c r="B5" s="16">
        <v>106</v>
      </c>
      <c r="C5" s="13">
        <v>1</v>
      </c>
      <c r="D5" s="30" t="s">
        <v>22</v>
      </c>
      <c r="E5" s="15">
        <v>553</v>
      </c>
      <c r="F5" s="15">
        <v>80</v>
      </c>
      <c r="G5" s="27">
        <f t="shared" si="3"/>
        <v>633</v>
      </c>
      <c r="H5" s="31">
        <f t="shared" si="4"/>
        <v>696.30000000000007</v>
      </c>
      <c r="I5" s="23">
        <v>6300</v>
      </c>
      <c r="J5" s="51">
        <f t="shared" si="5"/>
        <v>3987900</v>
      </c>
      <c r="K5" s="51">
        <f t="shared" si="6"/>
        <v>3788505</v>
      </c>
      <c r="L5" s="51">
        <f t="shared" si="7"/>
        <v>3190320</v>
      </c>
      <c r="M5" s="24">
        <f t="shared" si="2"/>
        <v>8500</v>
      </c>
      <c r="O5" s="2"/>
      <c r="P5" s="2"/>
    </row>
    <row r="6" spans="1:17" x14ac:dyDescent="0.25">
      <c r="A6" s="12">
        <v>5</v>
      </c>
      <c r="B6" s="16">
        <v>201</v>
      </c>
      <c r="C6" s="13">
        <v>2</v>
      </c>
      <c r="D6" s="30" t="s">
        <v>20</v>
      </c>
      <c r="E6" s="15">
        <v>603</v>
      </c>
      <c r="F6" s="15">
        <v>113</v>
      </c>
      <c r="G6" s="27">
        <f t="shared" si="3"/>
        <v>716</v>
      </c>
      <c r="H6" s="31">
        <f t="shared" si="4"/>
        <v>787.6</v>
      </c>
      <c r="I6" s="23">
        <v>6300</v>
      </c>
      <c r="J6" s="51">
        <f t="shared" si="5"/>
        <v>4510800</v>
      </c>
      <c r="K6" s="51">
        <f t="shared" si="6"/>
        <v>4285260</v>
      </c>
      <c r="L6" s="51">
        <f t="shared" si="7"/>
        <v>3608640</v>
      </c>
      <c r="M6" s="24">
        <f t="shared" si="2"/>
        <v>9500</v>
      </c>
      <c r="O6" s="2"/>
      <c r="P6" s="2"/>
    </row>
    <row r="7" spans="1:17" x14ac:dyDescent="0.25">
      <c r="A7" s="12">
        <v>6</v>
      </c>
      <c r="B7" s="16">
        <v>202</v>
      </c>
      <c r="C7" s="13">
        <v>2</v>
      </c>
      <c r="D7" s="30" t="s">
        <v>20</v>
      </c>
      <c r="E7" s="15">
        <v>642</v>
      </c>
      <c r="F7" s="15">
        <v>118</v>
      </c>
      <c r="G7" s="27">
        <f t="shared" si="3"/>
        <v>760</v>
      </c>
      <c r="H7" s="31">
        <f t="shared" si="4"/>
        <v>836.00000000000011</v>
      </c>
      <c r="I7" s="23">
        <v>6300</v>
      </c>
      <c r="J7" s="51">
        <f t="shared" si="5"/>
        <v>4788000</v>
      </c>
      <c r="K7" s="51">
        <f t="shared" si="6"/>
        <v>4548600</v>
      </c>
      <c r="L7" s="51">
        <f t="shared" si="7"/>
        <v>3830400</v>
      </c>
      <c r="M7" s="24">
        <f t="shared" si="2"/>
        <v>10000</v>
      </c>
      <c r="O7" s="2"/>
      <c r="P7" s="2"/>
    </row>
    <row r="8" spans="1:17" x14ac:dyDescent="0.25">
      <c r="A8" s="12">
        <v>7</v>
      </c>
      <c r="B8" s="16">
        <v>203</v>
      </c>
      <c r="C8" s="13">
        <v>2</v>
      </c>
      <c r="D8" s="30" t="s">
        <v>20</v>
      </c>
      <c r="E8" s="15">
        <v>668</v>
      </c>
      <c r="F8" s="15">
        <v>135</v>
      </c>
      <c r="G8" s="27">
        <f t="shared" si="3"/>
        <v>803</v>
      </c>
      <c r="H8" s="31">
        <f t="shared" si="4"/>
        <v>883.30000000000007</v>
      </c>
      <c r="I8" s="23">
        <v>6300</v>
      </c>
      <c r="J8" s="51">
        <f t="shared" si="5"/>
        <v>5058900</v>
      </c>
      <c r="K8" s="51">
        <f t="shared" si="6"/>
        <v>4805955</v>
      </c>
      <c r="L8" s="51">
        <f t="shared" si="7"/>
        <v>4047120</v>
      </c>
      <c r="M8" s="24">
        <f t="shared" si="2"/>
        <v>10500</v>
      </c>
      <c r="O8" s="2"/>
      <c r="P8" s="2"/>
    </row>
    <row r="9" spans="1:17" x14ac:dyDescent="0.25">
      <c r="A9" s="12">
        <v>8</v>
      </c>
      <c r="B9" s="16">
        <v>204</v>
      </c>
      <c r="C9" s="13">
        <v>2</v>
      </c>
      <c r="D9" s="30" t="s">
        <v>21</v>
      </c>
      <c r="E9" s="15">
        <v>851</v>
      </c>
      <c r="F9" s="15">
        <v>240</v>
      </c>
      <c r="G9" s="27">
        <f t="shared" si="3"/>
        <v>1091</v>
      </c>
      <c r="H9" s="31">
        <f t="shared" si="4"/>
        <v>1200.1000000000001</v>
      </c>
      <c r="I9" s="23">
        <v>6300</v>
      </c>
      <c r="J9" s="51">
        <f t="shared" si="5"/>
        <v>6873300</v>
      </c>
      <c r="K9" s="51">
        <f t="shared" si="6"/>
        <v>6529635</v>
      </c>
      <c r="L9" s="51">
        <f t="shared" si="7"/>
        <v>5498640</v>
      </c>
      <c r="M9" s="24">
        <f t="shared" si="2"/>
        <v>14500</v>
      </c>
      <c r="O9" s="2"/>
      <c r="P9" s="2"/>
    </row>
    <row r="10" spans="1:17" x14ac:dyDescent="0.25">
      <c r="A10" s="12">
        <v>9</v>
      </c>
      <c r="B10" s="16">
        <v>205</v>
      </c>
      <c r="C10" s="13">
        <v>2</v>
      </c>
      <c r="D10" s="30" t="s">
        <v>20</v>
      </c>
      <c r="E10" s="15">
        <v>642</v>
      </c>
      <c r="F10" s="15">
        <v>118</v>
      </c>
      <c r="G10" s="27">
        <f t="shared" si="3"/>
        <v>760</v>
      </c>
      <c r="H10" s="31">
        <f t="shared" si="4"/>
        <v>836.00000000000011</v>
      </c>
      <c r="I10" s="23">
        <v>6300</v>
      </c>
      <c r="J10" s="51">
        <f t="shared" si="5"/>
        <v>4788000</v>
      </c>
      <c r="K10" s="51">
        <f t="shared" si="6"/>
        <v>4548600</v>
      </c>
      <c r="L10" s="51">
        <f t="shared" si="7"/>
        <v>3830400</v>
      </c>
      <c r="M10" s="24">
        <f t="shared" si="2"/>
        <v>10000</v>
      </c>
      <c r="O10" s="2"/>
      <c r="P10" s="2"/>
    </row>
    <row r="11" spans="1:17" x14ac:dyDescent="0.25">
      <c r="A11" s="12">
        <v>10</v>
      </c>
      <c r="B11" s="16">
        <v>206</v>
      </c>
      <c r="C11" s="13">
        <v>2</v>
      </c>
      <c r="D11" s="30" t="s">
        <v>22</v>
      </c>
      <c r="E11" s="15">
        <v>562</v>
      </c>
      <c r="F11" s="15">
        <v>154</v>
      </c>
      <c r="G11" s="27">
        <f t="shared" si="3"/>
        <v>716</v>
      </c>
      <c r="H11" s="31">
        <f t="shared" si="4"/>
        <v>787.6</v>
      </c>
      <c r="I11" s="23">
        <v>6300</v>
      </c>
      <c r="J11" s="51">
        <f t="shared" si="5"/>
        <v>4510800</v>
      </c>
      <c r="K11" s="51">
        <f t="shared" si="6"/>
        <v>4285260</v>
      </c>
      <c r="L11" s="51">
        <f t="shared" si="7"/>
        <v>3608640</v>
      </c>
      <c r="M11" s="24">
        <f t="shared" si="2"/>
        <v>9500</v>
      </c>
      <c r="O11" s="2"/>
      <c r="P11" s="2"/>
    </row>
    <row r="12" spans="1:17" x14ac:dyDescent="0.25">
      <c r="A12" s="12">
        <v>11</v>
      </c>
      <c r="B12" s="16">
        <v>207</v>
      </c>
      <c r="C12" s="13">
        <v>2</v>
      </c>
      <c r="D12" s="32" t="s">
        <v>21</v>
      </c>
      <c r="E12" s="15">
        <v>828</v>
      </c>
      <c r="F12" s="15">
        <v>259</v>
      </c>
      <c r="G12" s="27">
        <f t="shared" si="3"/>
        <v>1087</v>
      </c>
      <c r="H12" s="31">
        <f t="shared" si="4"/>
        <v>1195.7</v>
      </c>
      <c r="I12" s="23">
        <v>6300</v>
      </c>
      <c r="J12" s="51">
        <f t="shared" si="5"/>
        <v>6848100</v>
      </c>
      <c r="K12" s="51">
        <f t="shared" si="6"/>
        <v>6505695</v>
      </c>
      <c r="L12" s="51">
        <f t="shared" si="7"/>
        <v>5478480</v>
      </c>
      <c r="M12" s="24">
        <f t="shared" si="2"/>
        <v>14500</v>
      </c>
      <c r="O12" s="2"/>
      <c r="P12" s="2"/>
    </row>
    <row r="13" spans="1:17" x14ac:dyDescent="0.25">
      <c r="A13" s="12">
        <v>12</v>
      </c>
      <c r="B13" s="16">
        <v>208</v>
      </c>
      <c r="C13" s="13">
        <v>2</v>
      </c>
      <c r="D13" s="30" t="s">
        <v>20</v>
      </c>
      <c r="E13" s="15">
        <v>668</v>
      </c>
      <c r="F13" s="15">
        <v>135</v>
      </c>
      <c r="G13" s="27">
        <f t="shared" si="3"/>
        <v>803</v>
      </c>
      <c r="H13" s="31">
        <f t="shared" si="4"/>
        <v>883.30000000000007</v>
      </c>
      <c r="I13" s="23">
        <v>6300</v>
      </c>
      <c r="J13" s="51">
        <f t="shared" si="5"/>
        <v>5058900</v>
      </c>
      <c r="K13" s="51">
        <f t="shared" si="6"/>
        <v>4805955</v>
      </c>
      <c r="L13" s="51">
        <f t="shared" si="7"/>
        <v>4047120</v>
      </c>
      <c r="M13" s="24">
        <f t="shared" si="2"/>
        <v>10500</v>
      </c>
      <c r="O13" s="2"/>
      <c r="P13" s="2"/>
    </row>
    <row r="14" spans="1:17" x14ac:dyDescent="0.25">
      <c r="A14" s="12">
        <v>13</v>
      </c>
      <c r="B14" s="16">
        <v>301</v>
      </c>
      <c r="C14" s="13">
        <v>3</v>
      </c>
      <c r="D14" s="44" t="s">
        <v>20</v>
      </c>
      <c r="E14" s="15">
        <v>603</v>
      </c>
      <c r="F14" s="15">
        <v>113</v>
      </c>
      <c r="G14" s="27">
        <f t="shared" si="3"/>
        <v>716</v>
      </c>
      <c r="H14" s="31">
        <f t="shared" si="4"/>
        <v>787.6</v>
      </c>
      <c r="I14" s="23">
        <v>6300</v>
      </c>
      <c r="J14" s="51">
        <f t="shared" si="5"/>
        <v>4510800</v>
      </c>
      <c r="K14" s="51">
        <f t="shared" si="6"/>
        <v>4285260</v>
      </c>
      <c r="L14" s="51">
        <f t="shared" si="7"/>
        <v>3608640</v>
      </c>
      <c r="M14" s="24">
        <f t="shared" si="2"/>
        <v>9500</v>
      </c>
      <c r="O14" s="2"/>
      <c r="P14" s="2"/>
    </row>
    <row r="15" spans="1:17" x14ac:dyDescent="0.25">
      <c r="A15" s="12">
        <v>14</v>
      </c>
      <c r="B15" s="16">
        <v>302</v>
      </c>
      <c r="C15" s="13">
        <v>3</v>
      </c>
      <c r="D15" s="45" t="s">
        <v>20</v>
      </c>
      <c r="E15" s="15">
        <v>642</v>
      </c>
      <c r="F15" s="15">
        <v>118</v>
      </c>
      <c r="G15" s="27">
        <f t="shared" si="3"/>
        <v>760</v>
      </c>
      <c r="H15" s="31">
        <f t="shared" si="4"/>
        <v>836.00000000000011</v>
      </c>
      <c r="I15" s="23">
        <v>6300</v>
      </c>
      <c r="J15" s="51">
        <f t="shared" si="5"/>
        <v>4788000</v>
      </c>
      <c r="K15" s="51">
        <f t="shared" si="6"/>
        <v>4548600</v>
      </c>
      <c r="L15" s="51">
        <f t="shared" si="7"/>
        <v>3830400</v>
      </c>
      <c r="M15" s="24">
        <f t="shared" si="2"/>
        <v>10000</v>
      </c>
      <c r="O15" s="5"/>
    </row>
    <row r="16" spans="1:17" x14ac:dyDescent="0.25">
      <c r="A16" s="12">
        <v>15</v>
      </c>
      <c r="B16" s="16">
        <v>303</v>
      </c>
      <c r="C16" s="13">
        <v>3</v>
      </c>
      <c r="D16" s="45" t="s">
        <v>20</v>
      </c>
      <c r="E16" s="15">
        <v>663</v>
      </c>
      <c r="F16" s="15">
        <v>128</v>
      </c>
      <c r="G16" s="27">
        <f t="shared" si="3"/>
        <v>791</v>
      </c>
      <c r="H16" s="31">
        <f t="shared" si="4"/>
        <v>870.1</v>
      </c>
      <c r="I16" s="23">
        <v>6300</v>
      </c>
      <c r="J16" s="51">
        <f t="shared" si="5"/>
        <v>4983300</v>
      </c>
      <c r="K16" s="51">
        <f t="shared" si="6"/>
        <v>4734135</v>
      </c>
      <c r="L16" s="51">
        <f t="shared" si="7"/>
        <v>3986640</v>
      </c>
      <c r="M16" s="24">
        <f t="shared" si="2"/>
        <v>10500</v>
      </c>
      <c r="O16" s="6"/>
    </row>
    <row r="17" spans="1:13" x14ac:dyDescent="0.25">
      <c r="A17" s="12">
        <v>16</v>
      </c>
      <c r="B17" s="16">
        <v>304</v>
      </c>
      <c r="C17" s="13">
        <v>3</v>
      </c>
      <c r="D17" s="49" t="s">
        <v>21</v>
      </c>
      <c r="E17" s="15">
        <v>834</v>
      </c>
      <c r="F17" s="15">
        <v>172</v>
      </c>
      <c r="G17" s="27">
        <f t="shared" si="3"/>
        <v>1006</v>
      </c>
      <c r="H17" s="31">
        <f t="shared" si="4"/>
        <v>1106.6000000000001</v>
      </c>
      <c r="I17" s="23">
        <v>6300</v>
      </c>
      <c r="J17" s="51">
        <f t="shared" si="5"/>
        <v>6337800</v>
      </c>
      <c r="K17" s="51">
        <f t="shared" si="6"/>
        <v>6020910</v>
      </c>
      <c r="L17" s="51">
        <f t="shared" si="7"/>
        <v>5070240</v>
      </c>
      <c r="M17" s="24">
        <f t="shared" si="2"/>
        <v>13000</v>
      </c>
    </row>
    <row r="18" spans="1:13" x14ac:dyDescent="0.25">
      <c r="A18" s="12">
        <v>17</v>
      </c>
      <c r="B18" s="16">
        <v>305</v>
      </c>
      <c r="C18" s="13">
        <v>3</v>
      </c>
      <c r="D18" s="49" t="s">
        <v>20</v>
      </c>
      <c r="E18" s="15">
        <v>642</v>
      </c>
      <c r="F18" s="15">
        <v>118</v>
      </c>
      <c r="G18" s="27">
        <f t="shared" si="3"/>
        <v>760</v>
      </c>
      <c r="H18" s="31">
        <f t="shared" si="4"/>
        <v>836.00000000000011</v>
      </c>
      <c r="I18" s="23">
        <v>6300</v>
      </c>
      <c r="J18" s="51">
        <f t="shared" si="5"/>
        <v>4788000</v>
      </c>
      <c r="K18" s="51">
        <f t="shared" si="6"/>
        <v>4548600</v>
      </c>
      <c r="L18" s="51">
        <f t="shared" si="7"/>
        <v>3830400</v>
      </c>
      <c r="M18" s="24">
        <f t="shared" si="2"/>
        <v>10000</v>
      </c>
    </row>
    <row r="19" spans="1:13" x14ac:dyDescent="0.25">
      <c r="A19" s="12">
        <v>18</v>
      </c>
      <c r="B19" s="16">
        <v>306</v>
      </c>
      <c r="C19" s="13">
        <v>3</v>
      </c>
      <c r="D19" s="45" t="s">
        <v>22</v>
      </c>
      <c r="E19" s="15">
        <v>562</v>
      </c>
      <c r="F19" s="15">
        <v>154</v>
      </c>
      <c r="G19" s="27">
        <f t="shared" si="3"/>
        <v>716</v>
      </c>
      <c r="H19" s="31">
        <f t="shared" si="4"/>
        <v>787.6</v>
      </c>
      <c r="I19" s="23">
        <v>6300</v>
      </c>
      <c r="J19" s="51">
        <f t="shared" si="5"/>
        <v>4510800</v>
      </c>
      <c r="K19" s="51">
        <f t="shared" si="6"/>
        <v>4285260</v>
      </c>
      <c r="L19" s="51">
        <f t="shared" si="7"/>
        <v>3608640</v>
      </c>
      <c r="M19" s="24">
        <f t="shared" si="2"/>
        <v>9500</v>
      </c>
    </row>
    <row r="20" spans="1:13" x14ac:dyDescent="0.25">
      <c r="A20" s="12">
        <v>19</v>
      </c>
      <c r="B20" s="16">
        <v>307</v>
      </c>
      <c r="C20" s="13">
        <v>3</v>
      </c>
      <c r="D20" s="49" t="s">
        <v>21</v>
      </c>
      <c r="E20" s="15">
        <v>813</v>
      </c>
      <c r="F20" s="15">
        <v>193</v>
      </c>
      <c r="G20" s="27">
        <f t="shared" si="3"/>
        <v>1006</v>
      </c>
      <c r="H20" s="31">
        <f t="shared" si="4"/>
        <v>1106.6000000000001</v>
      </c>
      <c r="I20" s="23">
        <v>6300</v>
      </c>
      <c r="J20" s="51">
        <f t="shared" si="5"/>
        <v>6337800</v>
      </c>
      <c r="K20" s="51">
        <f t="shared" si="6"/>
        <v>6020910</v>
      </c>
      <c r="L20" s="51">
        <f t="shared" si="7"/>
        <v>5070240</v>
      </c>
      <c r="M20" s="24">
        <f t="shared" si="2"/>
        <v>13000</v>
      </c>
    </row>
    <row r="21" spans="1:13" x14ac:dyDescent="0.25">
      <c r="A21" s="12">
        <v>20</v>
      </c>
      <c r="B21" s="16">
        <v>308</v>
      </c>
      <c r="C21" s="13">
        <v>3</v>
      </c>
      <c r="D21" s="49" t="s">
        <v>20</v>
      </c>
      <c r="E21" s="15">
        <v>663</v>
      </c>
      <c r="F21" s="15">
        <v>128</v>
      </c>
      <c r="G21" s="27">
        <f t="shared" si="3"/>
        <v>791</v>
      </c>
      <c r="H21" s="31">
        <f t="shared" si="4"/>
        <v>870.1</v>
      </c>
      <c r="I21" s="23">
        <v>6300</v>
      </c>
      <c r="J21" s="51">
        <f t="shared" si="5"/>
        <v>4983300</v>
      </c>
      <c r="K21" s="51">
        <f t="shared" si="6"/>
        <v>4734135</v>
      </c>
      <c r="L21" s="51">
        <f t="shared" si="7"/>
        <v>3986640</v>
      </c>
      <c r="M21" s="24">
        <f t="shared" si="2"/>
        <v>10500</v>
      </c>
    </row>
    <row r="22" spans="1:13" x14ac:dyDescent="0.25">
      <c r="A22" s="12">
        <v>21</v>
      </c>
      <c r="B22" s="16">
        <v>401</v>
      </c>
      <c r="C22" s="13">
        <v>4</v>
      </c>
      <c r="D22" s="44" t="s">
        <v>20</v>
      </c>
      <c r="E22" s="15">
        <v>603</v>
      </c>
      <c r="F22" s="15">
        <v>113</v>
      </c>
      <c r="G22" s="27">
        <f t="shared" si="3"/>
        <v>716</v>
      </c>
      <c r="H22" s="31">
        <f t="shared" si="4"/>
        <v>787.6</v>
      </c>
      <c r="I22" s="23">
        <v>6300</v>
      </c>
      <c r="J22" s="51">
        <f t="shared" si="5"/>
        <v>4510800</v>
      </c>
      <c r="K22" s="51">
        <f t="shared" si="6"/>
        <v>4285260</v>
      </c>
      <c r="L22" s="51">
        <f t="shared" si="7"/>
        <v>3608640</v>
      </c>
      <c r="M22" s="24">
        <f t="shared" si="2"/>
        <v>9500</v>
      </c>
    </row>
    <row r="23" spans="1:13" x14ac:dyDescent="0.25">
      <c r="A23" s="12">
        <v>22</v>
      </c>
      <c r="B23" s="12">
        <v>402</v>
      </c>
      <c r="C23" s="13">
        <v>4</v>
      </c>
      <c r="D23" s="45" t="s">
        <v>20</v>
      </c>
      <c r="E23" s="15">
        <v>642</v>
      </c>
      <c r="F23" s="15">
        <v>118</v>
      </c>
      <c r="G23" s="27">
        <f t="shared" si="3"/>
        <v>760</v>
      </c>
      <c r="H23" s="31">
        <f t="shared" si="4"/>
        <v>836.00000000000011</v>
      </c>
      <c r="I23" s="23">
        <v>6300</v>
      </c>
      <c r="J23" s="51">
        <f t="shared" si="5"/>
        <v>4788000</v>
      </c>
      <c r="K23" s="51">
        <f t="shared" si="6"/>
        <v>4548600</v>
      </c>
      <c r="L23" s="51">
        <f t="shared" si="7"/>
        <v>3830400</v>
      </c>
      <c r="M23" s="24">
        <f t="shared" si="2"/>
        <v>10000</v>
      </c>
    </row>
    <row r="24" spans="1:13" x14ac:dyDescent="0.25">
      <c r="A24" s="12">
        <v>23</v>
      </c>
      <c r="B24" s="12">
        <v>403</v>
      </c>
      <c r="C24" s="13">
        <v>4</v>
      </c>
      <c r="D24" s="45" t="s">
        <v>20</v>
      </c>
      <c r="E24" s="15">
        <v>663</v>
      </c>
      <c r="F24" s="15">
        <v>128</v>
      </c>
      <c r="G24" s="27">
        <f t="shared" si="3"/>
        <v>791</v>
      </c>
      <c r="H24" s="31">
        <f t="shared" si="4"/>
        <v>870.1</v>
      </c>
      <c r="I24" s="23">
        <v>6300</v>
      </c>
      <c r="J24" s="51">
        <f t="shared" si="5"/>
        <v>4983300</v>
      </c>
      <c r="K24" s="51">
        <f t="shared" si="6"/>
        <v>4734135</v>
      </c>
      <c r="L24" s="51">
        <f t="shared" si="7"/>
        <v>3986640</v>
      </c>
      <c r="M24" s="24">
        <f t="shared" si="2"/>
        <v>10500</v>
      </c>
    </row>
    <row r="25" spans="1:13" x14ac:dyDescent="0.25">
      <c r="A25" s="12">
        <v>24</v>
      </c>
      <c r="B25" s="12">
        <v>404</v>
      </c>
      <c r="C25" s="13">
        <v>4</v>
      </c>
      <c r="D25" s="49" t="s">
        <v>21</v>
      </c>
      <c r="E25" s="15">
        <v>834</v>
      </c>
      <c r="F25" s="15">
        <v>172</v>
      </c>
      <c r="G25" s="27">
        <f t="shared" si="3"/>
        <v>1006</v>
      </c>
      <c r="H25" s="31">
        <f t="shared" si="4"/>
        <v>1106.6000000000001</v>
      </c>
      <c r="I25" s="23">
        <v>6300</v>
      </c>
      <c r="J25" s="51">
        <f t="shared" si="5"/>
        <v>6337800</v>
      </c>
      <c r="K25" s="51">
        <f t="shared" si="6"/>
        <v>6020910</v>
      </c>
      <c r="L25" s="51">
        <f t="shared" si="7"/>
        <v>5070240</v>
      </c>
      <c r="M25" s="24">
        <f t="shared" si="2"/>
        <v>13000</v>
      </c>
    </row>
    <row r="26" spans="1:13" x14ac:dyDescent="0.25">
      <c r="A26" s="12">
        <v>25</v>
      </c>
      <c r="B26" s="12">
        <v>405</v>
      </c>
      <c r="C26" s="13">
        <v>4</v>
      </c>
      <c r="D26" s="49" t="s">
        <v>20</v>
      </c>
      <c r="E26" s="15">
        <v>642</v>
      </c>
      <c r="F26" s="15">
        <v>118</v>
      </c>
      <c r="G26" s="27">
        <f t="shared" si="3"/>
        <v>760</v>
      </c>
      <c r="H26" s="31">
        <f t="shared" si="4"/>
        <v>836.00000000000011</v>
      </c>
      <c r="I26" s="23">
        <v>6300</v>
      </c>
      <c r="J26" s="51">
        <f t="shared" si="5"/>
        <v>4788000</v>
      </c>
      <c r="K26" s="51">
        <f t="shared" si="6"/>
        <v>4548600</v>
      </c>
      <c r="L26" s="51">
        <f t="shared" si="7"/>
        <v>3830400</v>
      </c>
      <c r="M26" s="24">
        <f t="shared" si="2"/>
        <v>10000</v>
      </c>
    </row>
    <row r="27" spans="1:13" x14ac:dyDescent="0.25">
      <c r="A27" s="12">
        <v>26</v>
      </c>
      <c r="B27" s="12">
        <v>406</v>
      </c>
      <c r="C27" s="13">
        <v>4</v>
      </c>
      <c r="D27" s="45" t="s">
        <v>22</v>
      </c>
      <c r="E27" s="15">
        <v>562</v>
      </c>
      <c r="F27" s="15">
        <v>154</v>
      </c>
      <c r="G27" s="27">
        <f t="shared" si="3"/>
        <v>716</v>
      </c>
      <c r="H27" s="31">
        <f t="shared" si="4"/>
        <v>787.6</v>
      </c>
      <c r="I27" s="23">
        <v>6300</v>
      </c>
      <c r="J27" s="51">
        <f t="shared" si="5"/>
        <v>4510800</v>
      </c>
      <c r="K27" s="51">
        <f t="shared" si="6"/>
        <v>4285260</v>
      </c>
      <c r="L27" s="51">
        <f t="shared" si="7"/>
        <v>3608640</v>
      </c>
      <c r="M27" s="24">
        <f t="shared" si="2"/>
        <v>9500</v>
      </c>
    </row>
    <row r="28" spans="1:13" x14ac:dyDescent="0.25">
      <c r="A28" s="12">
        <v>27</v>
      </c>
      <c r="B28" s="12">
        <v>407</v>
      </c>
      <c r="C28" s="13">
        <v>4</v>
      </c>
      <c r="D28" s="49" t="s">
        <v>21</v>
      </c>
      <c r="E28" s="15">
        <v>813</v>
      </c>
      <c r="F28" s="15">
        <v>193</v>
      </c>
      <c r="G28" s="27">
        <f t="shared" si="3"/>
        <v>1006</v>
      </c>
      <c r="H28" s="31">
        <f t="shared" si="4"/>
        <v>1106.6000000000001</v>
      </c>
      <c r="I28" s="23">
        <v>6300</v>
      </c>
      <c r="J28" s="51">
        <f t="shared" si="5"/>
        <v>6337800</v>
      </c>
      <c r="K28" s="51">
        <f t="shared" si="6"/>
        <v>6020910</v>
      </c>
      <c r="L28" s="51">
        <f t="shared" si="7"/>
        <v>5070240</v>
      </c>
      <c r="M28" s="24">
        <f t="shared" si="2"/>
        <v>13000</v>
      </c>
    </row>
    <row r="29" spans="1:13" x14ac:dyDescent="0.25">
      <c r="A29" s="12">
        <v>28</v>
      </c>
      <c r="B29" s="12">
        <v>408</v>
      </c>
      <c r="C29" s="13">
        <v>4</v>
      </c>
      <c r="D29" s="49" t="s">
        <v>20</v>
      </c>
      <c r="E29" s="15">
        <v>663</v>
      </c>
      <c r="F29" s="15">
        <v>128</v>
      </c>
      <c r="G29" s="27">
        <f t="shared" si="3"/>
        <v>791</v>
      </c>
      <c r="H29" s="31">
        <f t="shared" si="4"/>
        <v>870.1</v>
      </c>
      <c r="I29" s="23">
        <v>6300</v>
      </c>
      <c r="J29" s="51">
        <f t="shared" si="5"/>
        <v>4983300</v>
      </c>
      <c r="K29" s="51">
        <f t="shared" si="6"/>
        <v>4734135</v>
      </c>
      <c r="L29" s="51">
        <f t="shared" si="7"/>
        <v>3986640</v>
      </c>
      <c r="M29" s="24">
        <f t="shared" si="2"/>
        <v>10500</v>
      </c>
    </row>
    <row r="30" spans="1:13" x14ac:dyDescent="0.25">
      <c r="A30" s="12">
        <v>29</v>
      </c>
      <c r="B30" s="12">
        <v>501</v>
      </c>
      <c r="C30" s="13">
        <v>5</v>
      </c>
      <c r="D30" s="44" t="s">
        <v>20</v>
      </c>
      <c r="E30" s="15">
        <v>603</v>
      </c>
      <c r="F30" s="15">
        <v>113</v>
      </c>
      <c r="G30" s="27">
        <f t="shared" si="3"/>
        <v>716</v>
      </c>
      <c r="H30" s="31">
        <f t="shared" si="4"/>
        <v>787.6</v>
      </c>
      <c r="I30" s="23">
        <v>6400</v>
      </c>
      <c r="J30" s="51">
        <f t="shared" si="5"/>
        <v>4582400</v>
      </c>
      <c r="K30" s="51">
        <f t="shared" si="6"/>
        <v>4353280</v>
      </c>
      <c r="L30" s="51">
        <f t="shared" si="7"/>
        <v>3665920</v>
      </c>
      <c r="M30" s="24">
        <f t="shared" si="2"/>
        <v>9500</v>
      </c>
    </row>
    <row r="31" spans="1:13" x14ac:dyDescent="0.25">
      <c r="A31" s="12">
        <v>30</v>
      </c>
      <c r="B31" s="12">
        <v>502</v>
      </c>
      <c r="C31" s="13">
        <v>5</v>
      </c>
      <c r="D31" s="45" t="s">
        <v>20</v>
      </c>
      <c r="E31" s="15">
        <v>642</v>
      </c>
      <c r="F31" s="15">
        <v>118</v>
      </c>
      <c r="G31" s="27">
        <f t="shared" si="3"/>
        <v>760</v>
      </c>
      <c r="H31" s="31">
        <f t="shared" si="4"/>
        <v>836.00000000000011</v>
      </c>
      <c r="I31" s="23">
        <v>6400</v>
      </c>
      <c r="J31" s="51">
        <f t="shared" si="5"/>
        <v>4864000</v>
      </c>
      <c r="K31" s="51">
        <f t="shared" si="6"/>
        <v>4620800</v>
      </c>
      <c r="L31" s="51">
        <f t="shared" si="7"/>
        <v>3891200</v>
      </c>
      <c r="M31" s="24">
        <f t="shared" si="2"/>
        <v>10000</v>
      </c>
    </row>
    <row r="32" spans="1:13" x14ac:dyDescent="0.25">
      <c r="A32" s="12">
        <v>31</v>
      </c>
      <c r="B32" s="12">
        <v>503</v>
      </c>
      <c r="C32" s="13">
        <v>5</v>
      </c>
      <c r="D32" s="45" t="s">
        <v>20</v>
      </c>
      <c r="E32" s="15">
        <v>663</v>
      </c>
      <c r="F32" s="15">
        <v>128</v>
      </c>
      <c r="G32" s="27">
        <f t="shared" si="3"/>
        <v>791</v>
      </c>
      <c r="H32" s="31">
        <f t="shared" si="4"/>
        <v>870.1</v>
      </c>
      <c r="I32" s="23">
        <v>6400</v>
      </c>
      <c r="J32" s="51">
        <f t="shared" si="5"/>
        <v>5062400</v>
      </c>
      <c r="K32" s="51">
        <f t="shared" si="6"/>
        <v>4809280</v>
      </c>
      <c r="L32" s="51">
        <f t="shared" si="7"/>
        <v>4049920</v>
      </c>
      <c r="M32" s="24">
        <f t="shared" si="2"/>
        <v>10500</v>
      </c>
    </row>
    <row r="33" spans="1:13" x14ac:dyDescent="0.25">
      <c r="A33" s="12">
        <v>32</v>
      </c>
      <c r="B33" s="12">
        <v>504</v>
      </c>
      <c r="C33" s="13">
        <v>5</v>
      </c>
      <c r="D33" s="49" t="s">
        <v>21</v>
      </c>
      <c r="E33" s="15">
        <v>834</v>
      </c>
      <c r="F33" s="15">
        <v>172</v>
      </c>
      <c r="G33" s="27">
        <f t="shared" si="3"/>
        <v>1006</v>
      </c>
      <c r="H33" s="31">
        <f t="shared" si="4"/>
        <v>1106.6000000000001</v>
      </c>
      <c r="I33" s="23">
        <v>6400</v>
      </c>
      <c r="J33" s="51">
        <f t="shared" si="5"/>
        <v>6438400</v>
      </c>
      <c r="K33" s="51">
        <f t="shared" si="6"/>
        <v>6116480</v>
      </c>
      <c r="L33" s="51">
        <f t="shared" si="7"/>
        <v>5150720</v>
      </c>
      <c r="M33" s="24">
        <f t="shared" si="2"/>
        <v>13500</v>
      </c>
    </row>
    <row r="34" spans="1:13" x14ac:dyDescent="0.25">
      <c r="A34" s="12">
        <v>33</v>
      </c>
      <c r="B34" s="12">
        <v>505</v>
      </c>
      <c r="C34" s="13">
        <v>5</v>
      </c>
      <c r="D34" s="49" t="s">
        <v>20</v>
      </c>
      <c r="E34" s="15">
        <v>642</v>
      </c>
      <c r="F34" s="15">
        <v>118</v>
      </c>
      <c r="G34" s="27">
        <f t="shared" si="3"/>
        <v>760</v>
      </c>
      <c r="H34" s="31">
        <f t="shared" si="4"/>
        <v>836.00000000000011</v>
      </c>
      <c r="I34" s="23">
        <v>6400</v>
      </c>
      <c r="J34" s="51">
        <f t="shared" si="5"/>
        <v>4864000</v>
      </c>
      <c r="K34" s="51">
        <f t="shared" si="6"/>
        <v>4620800</v>
      </c>
      <c r="L34" s="51">
        <f t="shared" si="7"/>
        <v>3891200</v>
      </c>
      <c r="M34" s="24">
        <f t="shared" si="2"/>
        <v>10000</v>
      </c>
    </row>
    <row r="35" spans="1:13" x14ac:dyDescent="0.25">
      <c r="A35" s="12">
        <v>34</v>
      </c>
      <c r="B35" s="12">
        <v>506</v>
      </c>
      <c r="C35" s="13">
        <v>5</v>
      </c>
      <c r="D35" s="45" t="s">
        <v>22</v>
      </c>
      <c r="E35" s="15">
        <v>562</v>
      </c>
      <c r="F35" s="15">
        <v>154</v>
      </c>
      <c r="G35" s="27">
        <f t="shared" si="3"/>
        <v>716</v>
      </c>
      <c r="H35" s="31">
        <f t="shared" si="4"/>
        <v>787.6</v>
      </c>
      <c r="I35" s="23">
        <v>6400</v>
      </c>
      <c r="J35" s="51">
        <f t="shared" si="5"/>
        <v>4582400</v>
      </c>
      <c r="K35" s="51">
        <f t="shared" si="6"/>
        <v>4353280</v>
      </c>
      <c r="L35" s="51">
        <f t="shared" si="7"/>
        <v>3665920</v>
      </c>
      <c r="M35" s="24">
        <f t="shared" si="2"/>
        <v>9500</v>
      </c>
    </row>
    <row r="36" spans="1:13" x14ac:dyDescent="0.25">
      <c r="A36" s="12">
        <v>35</v>
      </c>
      <c r="B36" s="12">
        <v>507</v>
      </c>
      <c r="C36" s="13">
        <v>5</v>
      </c>
      <c r="D36" s="49" t="s">
        <v>21</v>
      </c>
      <c r="E36" s="15">
        <v>813</v>
      </c>
      <c r="F36" s="15">
        <v>193</v>
      </c>
      <c r="G36" s="27">
        <f t="shared" si="3"/>
        <v>1006</v>
      </c>
      <c r="H36" s="31">
        <f t="shared" si="4"/>
        <v>1106.6000000000001</v>
      </c>
      <c r="I36" s="23">
        <v>6400</v>
      </c>
      <c r="J36" s="51">
        <f t="shared" si="5"/>
        <v>6438400</v>
      </c>
      <c r="K36" s="51">
        <f t="shared" si="6"/>
        <v>6116480</v>
      </c>
      <c r="L36" s="51">
        <f t="shared" si="7"/>
        <v>5150720</v>
      </c>
      <c r="M36" s="24">
        <f t="shared" si="2"/>
        <v>13500</v>
      </c>
    </row>
    <row r="37" spans="1:13" x14ac:dyDescent="0.25">
      <c r="A37" s="12">
        <v>36</v>
      </c>
      <c r="B37" s="12">
        <v>508</v>
      </c>
      <c r="C37" s="13">
        <v>5</v>
      </c>
      <c r="D37" s="49" t="s">
        <v>20</v>
      </c>
      <c r="E37" s="15">
        <v>663</v>
      </c>
      <c r="F37" s="15">
        <v>128</v>
      </c>
      <c r="G37" s="27">
        <f t="shared" si="3"/>
        <v>791</v>
      </c>
      <c r="H37" s="31">
        <f t="shared" si="4"/>
        <v>870.1</v>
      </c>
      <c r="I37" s="23">
        <v>6400</v>
      </c>
      <c r="J37" s="51">
        <f t="shared" si="5"/>
        <v>5062400</v>
      </c>
      <c r="K37" s="51">
        <f t="shared" si="6"/>
        <v>4809280</v>
      </c>
      <c r="L37" s="51">
        <f t="shared" si="7"/>
        <v>4049920</v>
      </c>
      <c r="M37" s="24">
        <f t="shared" si="2"/>
        <v>10500</v>
      </c>
    </row>
    <row r="38" spans="1:13" x14ac:dyDescent="0.25">
      <c r="A38" s="12">
        <v>37</v>
      </c>
      <c r="B38" s="16">
        <v>601</v>
      </c>
      <c r="C38" s="13">
        <v>6</v>
      </c>
      <c r="D38" s="44" t="s">
        <v>20</v>
      </c>
      <c r="E38" s="15">
        <v>603</v>
      </c>
      <c r="F38" s="15">
        <v>113</v>
      </c>
      <c r="G38" s="27">
        <f t="shared" si="3"/>
        <v>716</v>
      </c>
      <c r="H38" s="31">
        <f t="shared" si="4"/>
        <v>787.6</v>
      </c>
      <c r="I38" s="23">
        <v>6500</v>
      </c>
      <c r="J38" s="51">
        <f t="shared" si="5"/>
        <v>4654000</v>
      </c>
      <c r="K38" s="51">
        <f t="shared" si="6"/>
        <v>4421300</v>
      </c>
      <c r="L38" s="51">
        <f t="shared" si="7"/>
        <v>3723200</v>
      </c>
      <c r="M38" s="24">
        <f t="shared" si="2"/>
        <v>9500</v>
      </c>
    </row>
    <row r="39" spans="1:13" x14ac:dyDescent="0.25">
      <c r="A39" s="12">
        <v>38</v>
      </c>
      <c r="B39" s="16">
        <v>602</v>
      </c>
      <c r="C39" s="13">
        <v>6</v>
      </c>
      <c r="D39" s="45" t="s">
        <v>20</v>
      </c>
      <c r="E39" s="15">
        <v>642</v>
      </c>
      <c r="F39" s="15">
        <v>118</v>
      </c>
      <c r="G39" s="27">
        <f t="shared" si="3"/>
        <v>760</v>
      </c>
      <c r="H39" s="31">
        <f t="shared" si="4"/>
        <v>836.00000000000011</v>
      </c>
      <c r="I39" s="23">
        <v>6500</v>
      </c>
      <c r="J39" s="51">
        <f t="shared" si="5"/>
        <v>4940000</v>
      </c>
      <c r="K39" s="51">
        <f t="shared" si="6"/>
        <v>4693000</v>
      </c>
      <c r="L39" s="51">
        <f t="shared" si="7"/>
        <v>3952000</v>
      </c>
      <c r="M39" s="24">
        <f t="shared" si="2"/>
        <v>10500</v>
      </c>
    </row>
    <row r="40" spans="1:13" x14ac:dyDescent="0.25">
      <c r="A40" s="12">
        <v>39</v>
      </c>
      <c r="B40" s="16">
        <v>603</v>
      </c>
      <c r="C40" s="13">
        <v>6</v>
      </c>
      <c r="D40" s="45" t="s">
        <v>20</v>
      </c>
      <c r="E40" s="15">
        <v>663</v>
      </c>
      <c r="F40" s="15">
        <v>128</v>
      </c>
      <c r="G40" s="27">
        <f t="shared" si="3"/>
        <v>791</v>
      </c>
      <c r="H40" s="31">
        <f t="shared" si="4"/>
        <v>870.1</v>
      </c>
      <c r="I40" s="23">
        <v>6500</v>
      </c>
      <c r="J40" s="51">
        <f t="shared" si="5"/>
        <v>5141500</v>
      </c>
      <c r="K40" s="51">
        <f t="shared" si="6"/>
        <v>4884425</v>
      </c>
      <c r="L40" s="51">
        <f t="shared" si="7"/>
        <v>4113200</v>
      </c>
      <c r="M40" s="24">
        <f t="shared" si="2"/>
        <v>10500</v>
      </c>
    </row>
    <row r="41" spans="1:13" x14ac:dyDescent="0.25">
      <c r="A41" s="12">
        <v>40</v>
      </c>
      <c r="B41" s="16">
        <v>604</v>
      </c>
      <c r="C41" s="13">
        <v>6</v>
      </c>
      <c r="D41" s="49" t="s">
        <v>21</v>
      </c>
      <c r="E41" s="15">
        <v>834</v>
      </c>
      <c r="F41" s="15">
        <v>172</v>
      </c>
      <c r="G41" s="27">
        <f t="shared" si="3"/>
        <v>1006</v>
      </c>
      <c r="H41" s="31">
        <f t="shared" si="4"/>
        <v>1106.6000000000001</v>
      </c>
      <c r="I41" s="23">
        <v>6500</v>
      </c>
      <c r="J41" s="51">
        <f t="shared" si="5"/>
        <v>6539000</v>
      </c>
      <c r="K41" s="51">
        <f t="shared" si="6"/>
        <v>6212050</v>
      </c>
      <c r="L41" s="51">
        <f t="shared" si="7"/>
        <v>5231200</v>
      </c>
      <c r="M41" s="24">
        <f t="shared" si="2"/>
        <v>13500</v>
      </c>
    </row>
    <row r="42" spans="1:13" x14ac:dyDescent="0.25">
      <c r="A42" s="12">
        <v>41</v>
      </c>
      <c r="B42" s="16">
        <v>605</v>
      </c>
      <c r="C42" s="13">
        <v>6</v>
      </c>
      <c r="D42" s="49" t="s">
        <v>20</v>
      </c>
      <c r="E42" s="15">
        <v>642</v>
      </c>
      <c r="F42" s="15">
        <v>118</v>
      </c>
      <c r="G42" s="27">
        <f t="shared" si="3"/>
        <v>760</v>
      </c>
      <c r="H42" s="31">
        <f t="shared" si="4"/>
        <v>836.00000000000011</v>
      </c>
      <c r="I42" s="23">
        <v>6500</v>
      </c>
      <c r="J42" s="51">
        <f t="shared" si="5"/>
        <v>4940000</v>
      </c>
      <c r="K42" s="51">
        <f t="shared" si="6"/>
        <v>4693000</v>
      </c>
      <c r="L42" s="51">
        <f t="shared" si="7"/>
        <v>3952000</v>
      </c>
      <c r="M42" s="24">
        <f t="shared" si="2"/>
        <v>10500</v>
      </c>
    </row>
    <row r="43" spans="1:13" x14ac:dyDescent="0.25">
      <c r="A43" s="12">
        <v>42</v>
      </c>
      <c r="B43" s="16">
        <v>606</v>
      </c>
      <c r="C43" s="13">
        <v>6</v>
      </c>
      <c r="D43" s="45" t="s">
        <v>22</v>
      </c>
      <c r="E43" s="15">
        <v>562</v>
      </c>
      <c r="F43" s="15">
        <v>154</v>
      </c>
      <c r="G43" s="27">
        <f t="shared" si="3"/>
        <v>716</v>
      </c>
      <c r="H43" s="31">
        <f t="shared" si="4"/>
        <v>787.6</v>
      </c>
      <c r="I43" s="23">
        <v>6500</v>
      </c>
      <c r="J43" s="51">
        <f t="shared" si="5"/>
        <v>4654000</v>
      </c>
      <c r="K43" s="51">
        <f t="shared" si="6"/>
        <v>4421300</v>
      </c>
      <c r="L43" s="51">
        <f t="shared" si="7"/>
        <v>3723200</v>
      </c>
      <c r="M43" s="24">
        <f t="shared" si="2"/>
        <v>9500</v>
      </c>
    </row>
    <row r="44" spans="1:13" x14ac:dyDescent="0.25">
      <c r="A44" s="12">
        <v>43</v>
      </c>
      <c r="B44" s="16">
        <v>607</v>
      </c>
      <c r="C44" s="13">
        <v>6</v>
      </c>
      <c r="D44" s="49" t="s">
        <v>21</v>
      </c>
      <c r="E44" s="15">
        <v>813</v>
      </c>
      <c r="F44" s="15">
        <v>193</v>
      </c>
      <c r="G44" s="27">
        <f t="shared" si="3"/>
        <v>1006</v>
      </c>
      <c r="H44" s="31">
        <f t="shared" si="4"/>
        <v>1106.6000000000001</v>
      </c>
      <c r="I44" s="23">
        <v>6500</v>
      </c>
      <c r="J44" s="51">
        <f t="shared" si="5"/>
        <v>6539000</v>
      </c>
      <c r="K44" s="51">
        <f t="shared" si="6"/>
        <v>6212050</v>
      </c>
      <c r="L44" s="51">
        <f t="shared" si="7"/>
        <v>5231200</v>
      </c>
      <c r="M44" s="24">
        <f t="shared" si="2"/>
        <v>13500</v>
      </c>
    </row>
    <row r="45" spans="1:13" x14ac:dyDescent="0.25">
      <c r="A45" s="12">
        <v>44</v>
      </c>
      <c r="B45" s="16">
        <v>608</v>
      </c>
      <c r="C45" s="13">
        <v>6</v>
      </c>
      <c r="D45" s="49" t="s">
        <v>20</v>
      </c>
      <c r="E45" s="15">
        <v>663</v>
      </c>
      <c r="F45" s="15">
        <v>128</v>
      </c>
      <c r="G45" s="27">
        <f t="shared" si="3"/>
        <v>791</v>
      </c>
      <c r="H45" s="31">
        <f t="shared" si="4"/>
        <v>870.1</v>
      </c>
      <c r="I45" s="23">
        <v>6500</v>
      </c>
      <c r="J45" s="51">
        <f t="shared" si="5"/>
        <v>5141500</v>
      </c>
      <c r="K45" s="51">
        <f t="shared" si="6"/>
        <v>4884425</v>
      </c>
      <c r="L45" s="51">
        <f t="shared" si="7"/>
        <v>4113200</v>
      </c>
      <c r="M45" s="24">
        <f t="shared" si="2"/>
        <v>10500</v>
      </c>
    </row>
    <row r="46" spans="1:13" x14ac:dyDescent="0.25">
      <c r="A46" s="12">
        <v>45</v>
      </c>
      <c r="B46" s="16">
        <v>701</v>
      </c>
      <c r="C46" s="13">
        <v>7</v>
      </c>
      <c r="D46" s="44" t="s">
        <v>20</v>
      </c>
      <c r="E46" s="15">
        <v>603</v>
      </c>
      <c r="F46" s="15">
        <v>113</v>
      </c>
      <c r="G46" s="27">
        <f t="shared" si="3"/>
        <v>716</v>
      </c>
      <c r="H46" s="31">
        <f t="shared" si="4"/>
        <v>787.6</v>
      </c>
      <c r="I46" s="23">
        <v>6600</v>
      </c>
      <c r="J46" s="51">
        <f t="shared" si="5"/>
        <v>4725600</v>
      </c>
      <c r="K46" s="51">
        <f t="shared" si="6"/>
        <v>4489320</v>
      </c>
      <c r="L46" s="51">
        <f t="shared" si="7"/>
        <v>3780480</v>
      </c>
      <c r="M46" s="24">
        <f t="shared" si="2"/>
        <v>10000</v>
      </c>
    </row>
    <row r="47" spans="1:13" x14ac:dyDescent="0.25">
      <c r="A47" s="12">
        <v>46</v>
      </c>
      <c r="B47" s="16">
        <v>702</v>
      </c>
      <c r="C47" s="13">
        <v>7</v>
      </c>
      <c r="D47" s="45" t="s">
        <v>20</v>
      </c>
      <c r="E47" s="15">
        <v>642</v>
      </c>
      <c r="F47" s="15">
        <v>118</v>
      </c>
      <c r="G47" s="27">
        <f t="shared" si="3"/>
        <v>760</v>
      </c>
      <c r="H47" s="31">
        <f t="shared" si="4"/>
        <v>836.00000000000011</v>
      </c>
      <c r="I47" s="23">
        <v>6600</v>
      </c>
      <c r="J47" s="51">
        <f t="shared" si="5"/>
        <v>5016000</v>
      </c>
      <c r="K47" s="51">
        <f t="shared" si="6"/>
        <v>4765200</v>
      </c>
      <c r="L47" s="51">
        <f t="shared" si="7"/>
        <v>4012800</v>
      </c>
      <c r="M47" s="24">
        <f t="shared" si="2"/>
        <v>10500</v>
      </c>
    </row>
    <row r="48" spans="1:13" x14ac:dyDescent="0.25">
      <c r="A48" s="12">
        <v>47</v>
      </c>
      <c r="B48" s="16">
        <v>703</v>
      </c>
      <c r="C48" s="13">
        <v>7</v>
      </c>
      <c r="D48" s="45" t="s">
        <v>20</v>
      </c>
      <c r="E48" s="15">
        <v>663</v>
      </c>
      <c r="F48" s="15">
        <v>128</v>
      </c>
      <c r="G48" s="27">
        <f t="shared" si="3"/>
        <v>791</v>
      </c>
      <c r="H48" s="31">
        <f t="shared" si="4"/>
        <v>870.1</v>
      </c>
      <c r="I48" s="23">
        <v>6600</v>
      </c>
      <c r="J48" s="51">
        <f t="shared" si="5"/>
        <v>5220600</v>
      </c>
      <c r="K48" s="51">
        <f t="shared" si="6"/>
        <v>4959570</v>
      </c>
      <c r="L48" s="51">
        <f t="shared" si="7"/>
        <v>4176480</v>
      </c>
      <c r="M48" s="24">
        <f t="shared" si="2"/>
        <v>11000</v>
      </c>
    </row>
    <row r="49" spans="1:13" x14ac:dyDescent="0.25">
      <c r="A49" s="12">
        <v>48</v>
      </c>
      <c r="B49" s="16">
        <v>704</v>
      </c>
      <c r="C49" s="13">
        <v>7</v>
      </c>
      <c r="D49" s="49" t="s">
        <v>21</v>
      </c>
      <c r="E49" s="15">
        <v>834</v>
      </c>
      <c r="F49" s="15">
        <v>172</v>
      </c>
      <c r="G49" s="27">
        <f t="shared" si="3"/>
        <v>1006</v>
      </c>
      <c r="H49" s="31">
        <f t="shared" si="4"/>
        <v>1106.6000000000001</v>
      </c>
      <c r="I49" s="23">
        <v>6600</v>
      </c>
      <c r="J49" s="51">
        <f t="shared" si="5"/>
        <v>6639600</v>
      </c>
      <c r="K49" s="51">
        <f t="shared" si="6"/>
        <v>6307620</v>
      </c>
      <c r="L49" s="51">
        <f t="shared" si="7"/>
        <v>5311680</v>
      </c>
      <c r="M49" s="24">
        <f t="shared" si="2"/>
        <v>14000</v>
      </c>
    </row>
    <row r="50" spans="1:13" x14ac:dyDescent="0.25">
      <c r="A50" s="12">
        <v>49</v>
      </c>
      <c r="B50" s="16">
        <v>705</v>
      </c>
      <c r="C50" s="13">
        <v>7</v>
      </c>
      <c r="D50" s="49" t="s">
        <v>20</v>
      </c>
      <c r="E50" s="15">
        <v>642</v>
      </c>
      <c r="F50" s="15">
        <v>118</v>
      </c>
      <c r="G50" s="27">
        <f t="shared" si="3"/>
        <v>760</v>
      </c>
      <c r="H50" s="31">
        <f t="shared" si="4"/>
        <v>836.00000000000011</v>
      </c>
      <c r="I50" s="23">
        <v>6600</v>
      </c>
      <c r="J50" s="51">
        <f t="shared" si="5"/>
        <v>5016000</v>
      </c>
      <c r="K50" s="51">
        <f t="shared" si="6"/>
        <v>4765200</v>
      </c>
      <c r="L50" s="51">
        <f t="shared" si="7"/>
        <v>4012800</v>
      </c>
      <c r="M50" s="24">
        <f t="shared" si="2"/>
        <v>10500</v>
      </c>
    </row>
    <row r="51" spans="1:13" x14ac:dyDescent="0.25">
      <c r="A51" s="12">
        <v>50</v>
      </c>
      <c r="B51" s="16">
        <v>706</v>
      </c>
      <c r="C51" s="13">
        <v>7</v>
      </c>
      <c r="D51" s="45" t="s">
        <v>22</v>
      </c>
      <c r="E51" s="15">
        <v>562</v>
      </c>
      <c r="F51" s="15">
        <v>154</v>
      </c>
      <c r="G51" s="27">
        <f t="shared" si="3"/>
        <v>716</v>
      </c>
      <c r="H51" s="31">
        <f t="shared" si="4"/>
        <v>787.6</v>
      </c>
      <c r="I51" s="23">
        <v>6600</v>
      </c>
      <c r="J51" s="51">
        <f t="shared" si="5"/>
        <v>4725600</v>
      </c>
      <c r="K51" s="51">
        <f t="shared" si="6"/>
        <v>4489320</v>
      </c>
      <c r="L51" s="51">
        <f t="shared" si="7"/>
        <v>3780480</v>
      </c>
      <c r="M51" s="24">
        <f t="shared" si="2"/>
        <v>10000</v>
      </c>
    </row>
    <row r="52" spans="1:13" x14ac:dyDescent="0.25">
      <c r="A52" s="12">
        <v>51</v>
      </c>
      <c r="B52" s="16">
        <v>707</v>
      </c>
      <c r="C52" s="13">
        <v>7</v>
      </c>
      <c r="D52" s="49" t="s">
        <v>21</v>
      </c>
      <c r="E52" s="15">
        <v>813</v>
      </c>
      <c r="F52" s="15">
        <v>193</v>
      </c>
      <c r="G52" s="27">
        <f t="shared" si="3"/>
        <v>1006</v>
      </c>
      <c r="H52" s="31">
        <f t="shared" si="4"/>
        <v>1106.6000000000001</v>
      </c>
      <c r="I52" s="23">
        <v>6600</v>
      </c>
      <c r="J52" s="51">
        <f t="shared" si="5"/>
        <v>6639600</v>
      </c>
      <c r="K52" s="51">
        <f t="shared" si="6"/>
        <v>6307620</v>
      </c>
      <c r="L52" s="51">
        <f t="shared" si="7"/>
        <v>5311680</v>
      </c>
      <c r="M52" s="24">
        <f t="shared" si="2"/>
        <v>14000</v>
      </c>
    </row>
    <row r="53" spans="1:13" x14ac:dyDescent="0.25">
      <c r="A53" s="12">
        <v>52</v>
      </c>
      <c r="B53" s="16">
        <v>708</v>
      </c>
      <c r="C53" s="13">
        <v>7</v>
      </c>
      <c r="D53" s="49" t="s">
        <v>20</v>
      </c>
      <c r="E53" s="15">
        <v>663</v>
      </c>
      <c r="F53" s="15">
        <v>128</v>
      </c>
      <c r="G53" s="27">
        <f t="shared" si="3"/>
        <v>791</v>
      </c>
      <c r="H53" s="31">
        <f t="shared" si="4"/>
        <v>870.1</v>
      </c>
      <c r="I53" s="23">
        <v>6600</v>
      </c>
      <c r="J53" s="51">
        <f t="shared" si="5"/>
        <v>5220600</v>
      </c>
      <c r="K53" s="51">
        <f t="shared" si="6"/>
        <v>4959570</v>
      </c>
      <c r="L53" s="51">
        <f t="shared" si="7"/>
        <v>4176480</v>
      </c>
      <c r="M53" s="24">
        <f t="shared" si="2"/>
        <v>11000</v>
      </c>
    </row>
    <row r="54" spans="1:13" x14ac:dyDescent="0.25">
      <c r="A54" s="12">
        <v>53</v>
      </c>
      <c r="B54" s="16">
        <v>801</v>
      </c>
      <c r="C54" s="13">
        <v>8</v>
      </c>
      <c r="D54" s="49" t="s">
        <v>20</v>
      </c>
      <c r="E54" s="15">
        <v>603</v>
      </c>
      <c r="F54" s="15">
        <v>113</v>
      </c>
      <c r="G54" s="27">
        <f t="shared" si="3"/>
        <v>716</v>
      </c>
      <c r="H54" s="31">
        <f t="shared" si="4"/>
        <v>787.6</v>
      </c>
      <c r="I54" s="23">
        <v>6700</v>
      </c>
      <c r="J54" s="51">
        <f t="shared" si="5"/>
        <v>4797200</v>
      </c>
      <c r="K54" s="51">
        <f t="shared" si="6"/>
        <v>4557340</v>
      </c>
      <c r="L54" s="51">
        <f t="shared" si="7"/>
        <v>3837760</v>
      </c>
      <c r="M54" s="24">
        <f t="shared" si="2"/>
        <v>10000</v>
      </c>
    </row>
    <row r="55" spans="1:13" x14ac:dyDescent="0.25">
      <c r="A55" s="12">
        <v>54</v>
      </c>
      <c r="B55" s="16">
        <v>802</v>
      </c>
      <c r="C55" s="13">
        <v>8</v>
      </c>
      <c r="D55" s="49" t="s">
        <v>20</v>
      </c>
      <c r="E55" s="15">
        <v>642</v>
      </c>
      <c r="F55" s="15">
        <v>118</v>
      </c>
      <c r="G55" s="27">
        <f t="shared" si="3"/>
        <v>760</v>
      </c>
      <c r="H55" s="31">
        <f t="shared" si="4"/>
        <v>836.00000000000011</v>
      </c>
      <c r="I55" s="23">
        <v>6700</v>
      </c>
      <c r="J55" s="51">
        <f t="shared" si="5"/>
        <v>5092000</v>
      </c>
      <c r="K55" s="51">
        <f t="shared" si="6"/>
        <v>4837400</v>
      </c>
      <c r="L55" s="51">
        <f t="shared" si="7"/>
        <v>4073600</v>
      </c>
      <c r="M55" s="24">
        <f t="shared" si="2"/>
        <v>10500</v>
      </c>
    </row>
    <row r="56" spans="1:13" x14ac:dyDescent="0.25">
      <c r="A56" s="12">
        <v>55</v>
      </c>
      <c r="B56" s="16">
        <v>804</v>
      </c>
      <c r="C56" s="13">
        <v>8</v>
      </c>
      <c r="D56" s="49" t="s">
        <v>21</v>
      </c>
      <c r="E56" s="15">
        <v>834</v>
      </c>
      <c r="F56" s="15">
        <v>172</v>
      </c>
      <c r="G56" s="27">
        <f t="shared" si="3"/>
        <v>1006</v>
      </c>
      <c r="H56" s="31">
        <f t="shared" si="4"/>
        <v>1106.6000000000001</v>
      </c>
      <c r="I56" s="23">
        <v>6700</v>
      </c>
      <c r="J56" s="51">
        <f t="shared" si="5"/>
        <v>6740200</v>
      </c>
      <c r="K56" s="51">
        <f t="shared" si="6"/>
        <v>6403190</v>
      </c>
      <c r="L56" s="51">
        <f t="shared" si="7"/>
        <v>5392160</v>
      </c>
      <c r="M56" s="24">
        <f t="shared" si="2"/>
        <v>14000</v>
      </c>
    </row>
    <row r="57" spans="1:13" x14ac:dyDescent="0.25">
      <c r="A57" s="12">
        <v>56</v>
      </c>
      <c r="B57" s="16">
        <v>805</v>
      </c>
      <c r="C57" s="13">
        <v>8</v>
      </c>
      <c r="D57" s="49" t="s">
        <v>20</v>
      </c>
      <c r="E57" s="15">
        <v>642</v>
      </c>
      <c r="F57" s="15">
        <v>118</v>
      </c>
      <c r="G57" s="27">
        <f t="shared" si="3"/>
        <v>760</v>
      </c>
      <c r="H57" s="31">
        <f t="shared" si="4"/>
        <v>836.00000000000011</v>
      </c>
      <c r="I57" s="23">
        <v>6700</v>
      </c>
      <c r="J57" s="51">
        <f t="shared" si="5"/>
        <v>5092000</v>
      </c>
      <c r="K57" s="51">
        <f t="shared" si="6"/>
        <v>4837400</v>
      </c>
      <c r="L57" s="51">
        <f t="shared" si="7"/>
        <v>4073600</v>
      </c>
      <c r="M57" s="24">
        <f t="shared" si="2"/>
        <v>10500</v>
      </c>
    </row>
    <row r="58" spans="1:13" x14ac:dyDescent="0.25">
      <c r="A58" s="12">
        <v>57</v>
      </c>
      <c r="B58" s="16">
        <v>806</v>
      </c>
      <c r="C58" s="13">
        <v>8</v>
      </c>
      <c r="D58" s="30" t="s">
        <v>22</v>
      </c>
      <c r="E58" s="15">
        <v>562</v>
      </c>
      <c r="F58" s="15">
        <v>154</v>
      </c>
      <c r="G58" s="27">
        <f t="shared" si="3"/>
        <v>716</v>
      </c>
      <c r="H58" s="31">
        <f t="shared" si="4"/>
        <v>787.6</v>
      </c>
      <c r="I58" s="23">
        <v>6700</v>
      </c>
      <c r="J58" s="51">
        <f t="shared" si="5"/>
        <v>4797200</v>
      </c>
      <c r="K58" s="51">
        <f t="shared" si="6"/>
        <v>4557340</v>
      </c>
      <c r="L58" s="51">
        <f t="shared" si="7"/>
        <v>3837760</v>
      </c>
      <c r="M58" s="24">
        <f t="shared" si="2"/>
        <v>10000</v>
      </c>
    </row>
    <row r="59" spans="1:13" x14ac:dyDescent="0.25">
      <c r="A59" s="12">
        <v>58</v>
      </c>
      <c r="B59" s="16">
        <v>807</v>
      </c>
      <c r="C59" s="13">
        <v>8</v>
      </c>
      <c r="D59" s="32" t="s">
        <v>21</v>
      </c>
      <c r="E59" s="15">
        <v>813</v>
      </c>
      <c r="F59" s="15">
        <v>193</v>
      </c>
      <c r="G59" s="27">
        <f t="shared" si="3"/>
        <v>1006</v>
      </c>
      <c r="H59" s="31">
        <f t="shared" si="4"/>
        <v>1106.6000000000001</v>
      </c>
      <c r="I59" s="23">
        <v>6700</v>
      </c>
      <c r="J59" s="51">
        <f t="shared" si="5"/>
        <v>6740200</v>
      </c>
      <c r="K59" s="51">
        <f t="shared" si="6"/>
        <v>6403190</v>
      </c>
      <c r="L59" s="51">
        <f t="shared" si="7"/>
        <v>5392160</v>
      </c>
      <c r="M59" s="24">
        <f t="shared" si="2"/>
        <v>14000</v>
      </c>
    </row>
    <row r="60" spans="1:13" x14ac:dyDescent="0.25">
      <c r="A60" s="12">
        <v>59</v>
      </c>
      <c r="B60" s="12">
        <v>808</v>
      </c>
      <c r="C60" s="13">
        <v>8</v>
      </c>
      <c r="D60" s="32" t="s">
        <v>20</v>
      </c>
      <c r="E60" s="15">
        <v>663</v>
      </c>
      <c r="F60" s="15">
        <v>128</v>
      </c>
      <c r="G60" s="27">
        <f t="shared" si="3"/>
        <v>791</v>
      </c>
      <c r="H60" s="31">
        <f t="shared" si="4"/>
        <v>870.1</v>
      </c>
      <c r="I60" s="23">
        <v>6700</v>
      </c>
      <c r="J60" s="51">
        <f t="shared" si="5"/>
        <v>5299700</v>
      </c>
      <c r="K60" s="51">
        <f t="shared" si="6"/>
        <v>5034715</v>
      </c>
      <c r="L60" s="51">
        <f t="shared" si="7"/>
        <v>4239760</v>
      </c>
      <c r="M60" s="24">
        <f t="shared" si="2"/>
        <v>11000</v>
      </c>
    </row>
    <row r="61" spans="1:13" x14ac:dyDescent="0.25">
      <c r="A61" s="12">
        <v>60</v>
      </c>
      <c r="B61" s="12">
        <v>901</v>
      </c>
      <c r="C61" s="13">
        <v>9</v>
      </c>
      <c r="D61" s="44" t="s">
        <v>20</v>
      </c>
      <c r="E61" s="15">
        <v>603</v>
      </c>
      <c r="F61" s="15">
        <v>113</v>
      </c>
      <c r="G61" s="27">
        <f t="shared" si="3"/>
        <v>716</v>
      </c>
      <c r="H61" s="31">
        <f t="shared" si="4"/>
        <v>787.6</v>
      </c>
      <c r="I61" s="23">
        <v>6800</v>
      </c>
      <c r="J61" s="51">
        <f t="shared" si="5"/>
        <v>4868800</v>
      </c>
      <c r="K61" s="51">
        <f t="shared" si="6"/>
        <v>4625360</v>
      </c>
      <c r="L61" s="51">
        <f t="shared" si="7"/>
        <v>3895040</v>
      </c>
      <c r="M61" s="24">
        <f t="shared" si="2"/>
        <v>10000</v>
      </c>
    </row>
    <row r="62" spans="1:13" x14ac:dyDescent="0.25">
      <c r="A62" s="12">
        <v>61</v>
      </c>
      <c r="B62" s="12">
        <v>902</v>
      </c>
      <c r="C62" s="13">
        <v>9</v>
      </c>
      <c r="D62" s="45" t="s">
        <v>20</v>
      </c>
      <c r="E62" s="15">
        <v>642</v>
      </c>
      <c r="F62" s="15">
        <v>118</v>
      </c>
      <c r="G62" s="27">
        <f t="shared" si="3"/>
        <v>760</v>
      </c>
      <c r="H62" s="31">
        <f t="shared" si="4"/>
        <v>836.00000000000011</v>
      </c>
      <c r="I62" s="23">
        <v>6800</v>
      </c>
      <c r="J62" s="51">
        <f t="shared" si="5"/>
        <v>5168000</v>
      </c>
      <c r="K62" s="51">
        <f t="shared" si="6"/>
        <v>4909600</v>
      </c>
      <c r="L62" s="51">
        <f t="shared" si="7"/>
        <v>4134400</v>
      </c>
      <c r="M62" s="24">
        <f t="shared" si="2"/>
        <v>11000</v>
      </c>
    </row>
    <row r="63" spans="1:13" x14ac:dyDescent="0.25">
      <c r="A63" s="12">
        <v>62</v>
      </c>
      <c r="B63" s="12">
        <v>903</v>
      </c>
      <c r="C63" s="13">
        <v>9</v>
      </c>
      <c r="D63" s="45" t="s">
        <v>20</v>
      </c>
      <c r="E63" s="15">
        <v>663</v>
      </c>
      <c r="F63" s="15">
        <v>128</v>
      </c>
      <c r="G63" s="27">
        <f t="shared" si="3"/>
        <v>791</v>
      </c>
      <c r="H63" s="31">
        <f t="shared" si="4"/>
        <v>870.1</v>
      </c>
      <c r="I63" s="23">
        <v>6800</v>
      </c>
      <c r="J63" s="51">
        <f t="shared" si="5"/>
        <v>5378800</v>
      </c>
      <c r="K63" s="51">
        <f t="shared" si="6"/>
        <v>5109860</v>
      </c>
      <c r="L63" s="51">
        <f t="shared" si="7"/>
        <v>4303040</v>
      </c>
      <c r="M63" s="24">
        <f t="shared" si="2"/>
        <v>11000</v>
      </c>
    </row>
    <row r="64" spans="1:13" x14ac:dyDescent="0.25">
      <c r="A64" s="12">
        <v>63</v>
      </c>
      <c r="B64" s="12">
        <v>904</v>
      </c>
      <c r="C64" s="13">
        <v>9</v>
      </c>
      <c r="D64" s="49" t="s">
        <v>21</v>
      </c>
      <c r="E64" s="15">
        <v>834</v>
      </c>
      <c r="F64" s="15">
        <v>172</v>
      </c>
      <c r="G64" s="27">
        <f t="shared" si="3"/>
        <v>1006</v>
      </c>
      <c r="H64" s="31">
        <f t="shared" si="4"/>
        <v>1106.6000000000001</v>
      </c>
      <c r="I64" s="23">
        <v>6800</v>
      </c>
      <c r="J64" s="51">
        <f t="shared" si="5"/>
        <v>6840800</v>
      </c>
      <c r="K64" s="51">
        <f t="shared" si="6"/>
        <v>6498760</v>
      </c>
      <c r="L64" s="51">
        <f t="shared" si="7"/>
        <v>5472640</v>
      </c>
      <c r="M64" s="24">
        <f t="shared" si="2"/>
        <v>14500</v>
      </c>
    </row>
    <row r="65" spans="1:13" x14ac:dyDescent="0.25">
      <c r="A65" s="12">
        <v>64</v>
      </c>
      <c r="B65" s="12">
        <v>905</v>
      </c>
      <c r="C65" s="13">
        <v>9</v>
      </c>
      <c r="D65" s="49" t="s">
        <v>20</v>
      </c>
      <c r="E65" s="15">
        <v>642</v>
      </c>
      <c r="F65" s="15">
        <v>118</v>
      </c>
      <c r="G65" s="27">
        <f t="shared" si="3"/>
        <v>760</v>
      </c>
      <c r="H65" s="31">
        <f t="shared" si="4"/>
        <v>836.00000000000011</v>
      </c>
      <c r="I65" s="23">
        <v>6800</v>
      </c>
      <c r="J65" s="51">
        <f t="shared" si="5"/>
        <v>5168000</v>
      </c>
      <c r="K65" s="51">
        <f t="shared" si="6"/>
        <v>4909600</v>
      </c>
      <c r="L65" s="51">
        <f t="shared" si="7"/>
        <v>4134400</v>
      </c>
      <c r="M65" s="24">
        <f t="shared" si="2"/>
        <v>11000</v>
      </c>
    </row>
    <row r="66" spans="1:13" x14ac:dyDescent="0.25">
      <c r="A66" s="12">
        <v>65</v>
      </c>
      <c r="B66" s="12">
        <v>906</v>
      </c>
      <c r="C66" s="13">
        <v>9</v>
      </c>
      <c r="D66" s="45" t="s">
        <v>22</v>
      </c>
      <c r="E66" s="15">
        <v>562</v>
      </c>
      <c r="F66" s="15">
        <v>154</v>
      </c>
      <c r="G66" s="27">
        <f t="shared" si="3"/>
        <v>716</v>
      </c>
      <c r="H66" s="31">
        <f t="shared" si="4"/>
        <v>787.6</v>
      </c>
      <c r="I66" s="23">
        <v>6800</v>
      </c>
      <c r="J66" s="51">
        <f t="shared" si="5"/>
        <v>4868800</v>
      </c>
      <c r="K66" s="51">
        <f t="shared" si="6"/>
        <v>4625360</v>
      </c>
      <c r="L66" s="51">
        <f t="shared" si="7"/>
        <v>3895040</v>
      </c>
      <c r="M66" s="24">
        <f t="shared" ref="M66:M93" si="8">MROUND((J66*0.025/12),500)</f>
        <v>10000</v>
      </c>
    </row>
    <row r="67" spans="1:13" x14ac:dyDescent="0.25">
      <c r="A67" s="12">
        <v>66</v>
      </c>
      <c r="B67" s="12">
        <v>907</v>
      </c>
      <c r="C67" s="13">
        <v>9</v>
      </c>
      <c r="D67" s="49" t="s">
        <v>21</v>
      </c>
      <c r="E67" s="15">
        <v>813</v>
      </c>
      <c r="F67" s="15">
        <v>193</v>
      </c>
      <c r="G67" s="27">
        <f t="shared" ref="G67:G93" si="9">E67+F67</f>
        <v>1006</v>
      </c>
      <c r="H67" s="31">
        <f t="shared" ref="H67:H93" si="10">G67*1.1</f>
        <v>1106.6000000000001</v>
      </c>
      <c r="I67" s="23">
        <v>6800</v>
      </c>
      <c r="J67" s="51">
        <f t="shared" ref="J67:J93" si="11">I67*G67</f>
        <v>6840800</v>
      </c>
      <c r="K67" s="51">
        <f t="shared" ref="K67:K93" si="12">J67*0.95</f>
        <v>6498760</v>
      </c>
      <c r="L67" s="51">
        <f t="shared" ref="L67:L93" si="13">J67*0.8</f>
        <v>5472640</v>
      </c>
      <c r="M67" s="24">
        <f t="shared" si="8"/>
        <v>14500</v>
      </c>
    </row>
    <row r="68" spans="1:13" x14ac:dyDescent="0.25">
      <c r="A68" s="12">
        <v>67</v>
      </c>
      <c r="B68" s="12">
        <v>908</v>
      </c>
      <c r="C68" s="13">
        <v>9</v>
      </c>
      <c r="D68" s="49" t="s">
        <v>20</v>
      </c>
      <c r="E68" s="15">
        <v>663</v>
      </c>
      <c r="F68" s="15">
        <v>128</v>
      </c>
      <c r="G68" s="27">
        <f t="shared" si="9"/>
        <v>791</v>
      </c>
      <c r="H68" s="31">
        <f t="shared" si="10"/>
        <v>870.1</v>
      </c>
      <c r="I68" s="23">
        <v>6800</v>
      </c>
      <c r="J68" s="51">
        <f t="shared" si="11"/>
        <v>5378800</v>
      </c>
      <c r="K68" s="51">
        <f t="shared" si="12"/>
        <v>5109860</v>
      </c>
      <c r="L68" s="51">
        <f t="shared" si="13"/>
        <v>4303040</v>
      </c>
      <c r="M68" s="24">
        <f t="shared" si="8"/>
        <v>11000</v>
      </c>
    </row>
    <row r="69" spans="1:13" x14ac:dyDescent="0.25">
      <c r="A69" s="12">
        <v>68</v>
      </c>
      <c r="B69" s="12">
        <v>1002</v>
      </c>
      <c r="C69" s="13">
        <v>10</v>
      </c>
      <c r="D69" s="50" t="s">
        <v>21</v>
      </c>
      <c r="E69" s="15">
        <v>859</v>
      </c>
      <c r="F69" s="15">
        <v>359</v>
      </c>
      <c r="G69" s="27">
        <f t="shared" si="9"/>
        <v>1218</v>
      </c>
      <c r="H69" s="31">
        <f t="shared" si="10"/>
        <v>1339.8000000000002</v>
      </c>
      <c r="I69" s="23">
        <v>6900</v>
      </c>
      <c r="J69" s="51">
        <f t="shared" si="11"/>
        <v>8404200</v>
      </c>
      <c r="K69" s="51">
        <f t="shared" si="12"/>
        <v>7983990</v>
      </c>
      <c r="L69" s="51">
        <f t="shared" si="13"/>
        <v>6723360</v>
      </c>
      <c r="M69" s="24">
        <f t="shared" si="8"/>
        <v>17500</v>
      </c>
    </row>
    <row r="70" spans="1:13" x14ac:dyDescent="0.25">
      <c r="A70" s="12">
        <v>69</v>
      </c>
      <c r="B70" s="12">
        <v>1003</v>
      </c>
      <c r="C70" s="13">
        <v>10</v>
      </c>
      <c r="D70" s="49" t="s">
        <v>20</v>
      </c>
      <c r="E70" s="15">
        <v>663</v>
      </c>
      <c r="F70" s="15">
        <v>128</v>
      </c>
      <c r="G70" s="27">
        <f t="shared" si="9"/>
        <v>791</v>
      </c>
      <c r="H70" s="31">
        <f t="shared" si="10"/>
        <v>870.1</v>
      </c>
      <c r="I70" s="23">
        <v>6900</v>
      </c>
      <c r="J70" s="51">
        <f t="shared" si="11"/>
        <v>5457900</v>
      </c>
      <c r="K70" s="51">
        <f t="shared" si="12"/>
        <v>5185005</v>
      </c>
      <c r="L70" s="51">
        <f t="shared" si="13"/>
        <v>4366320</v>
      </c>
      <c r="M70" s="24">
        <f t="shared" si="8"/>
        <v>11500</v>
      </c>
    </row>
    <row r="71" spans="1:13" x14ac:dyDescent="0.25">
      <c r="A71" s="12">
        <v>70</v>
      </c>
      <c r="B71" s="12">
        <v>1004</v>
      </c>
      <c r="C71" s="13">
        <v>10</v>
      </c>
      <c r="D71" s="49" t="s">
        <v>20</v>
      </c>
      <c r="E71" s="15">
        <v>755</v>
      </c>
      <c r="F71" s="15">
        <v>167</v>
      </c>
      <c r="G71" s="27">
        <f t="shared" si="9"/>
        <v>922</v>
      </c>
      <c r="H71" s="31">
        <f t="shared" si="10"/>
        <v>1014.2</v>
      </c>
      <c r="I71" s="23">
        <v>6900</v>
      </c>
      <c r="J71" s="51">
        <f t="shared" si="11"/>
        <v>6361800</v>
      </c>
      <c r="K71" s="51">
        <f t="shared" si="12"/>
        <v>6043710</v>
      </c>
      <c r="L71" s="51">
        <f t="shared" si="13"/>
        <v>5089440</v>
      </c>
      <c r="M71" s="24">
        <f t="shared" si="8"/>
        <v>13500</v>
      </c>
    </row>
    <row r="72" spans="1:13" x14ac:dyDescent="0.25">
      <c r="A72" s="12">
        <v>71</v>
      </c>
      <c r="B72" s="12">
        <v>1005</v>
      </c>
      <c r="C72" s="13">
        <v>10</v>
      </c>
      <c r="D72" s="49" t="s">
        <v>20</v>
      </c>
      <c r="E72" s="15">
        <v>642</v>
      </c>
      <c r="F72" s="15">
        <v>118</v>
      </c>
      <c r="G72" s="27">
        <f t="shared" si="9"/>
        <v>760</v>
      </c>
      <c r="H72" s="31">
        <f t="shared" si="10"/>
        <v>836.00000000000011</v>
      </c>
      <c r="I72" s="23">
        <v>6900</v>
      </c>
      <c r="J72" s="51">
        <f t="shared" si="11"/>
        <v>5244000</v>
      </c>
      <c r="K72" s="51">
        <f t="shared" si="12"/>
        <v>4981800</v>
      </c>
      <c r="L72" s="51">
        <f t="shared" si="13"/>
        <v>4195200</v>
      </c>
      <c r="M72" s="24">
        <f t="shared" si="8"/>
        <v>11000</v>
      </c>
    </row>
    <row r="73" spans="1:13" x14ac:dyDescent="0.25">
      <c r="A73" s="12">
        <v>72</v>
      </c>
      <c r="B73" s="12">
        <v>1006</v>
      </c>
      <c r="C73" s="13">
        <v>10</v>
      </c>
      <c r="D73" s="45" t="s">
        <v>22</v>
      </c>
      <c r="E73" s="15">
        <v>562</v>
      </c>
      <c r="F73" s="15">
        <v>154</v>
      </c>
      <c r="G73" s="27">
        <f t="shared" si="9"/>
        <v>716</v>
      </c>
      <c r="H73" s="31">
        <f t="shared" si="10"/>
        <v>787.6</v>
      </c>
      <c r="I73" s="23">
        <v>6900</v>
      </c>
      <c r="J73" s="51">
        <f t="shared" si="11"/>
        <v>4940400</v>
      </c>
      <c r="K73" s="51">
        <f t="shared" si="12"/>
        <v>4693380</v>
      </c>
      <c r="L73" s="51">
        <f t="shared" si="13"/>
        <v>3952320</v>
      </c>
      <c r="M73" s="24">
        <f t="shared" si="8"/>
        <v>10500</v>
      </c>
    </row>
    <row r="74" spans="1:13" x14ac:dyDescent="0.25">
      <c r="A74" s="12">
        <v>73</v>
      </c>
      <c r="B74" s="12">
        <v>1007</v>
      </c>
      <c r="C74" s="26">
        <v>10</v>
      </c>
      <c r="D74" s="49" t="s">
        <v>21</v>
      </c>
      <c r="E74" s="15">
        <v>813</v>
      </c>
      <c r="F74" s="15">
        <v>193</v>
      </c>
      <c r="G74" s="27">
        <f t="shared" si="9"/>
        <v>1006</v>
      </c>
      <c r="H74" s="31">
        <f t="shared" si="10"/>
        <v>1106.6000000000001</v>
      </c>
      <c r="I74" s="23">
        <v>6900</v>
      </c>
      <c r="J74" s="51">
        <f t="shared" si="11"/>
        <v>6941400</v>
      </c>
      <c r="K74" s="51">
        <f t="shared" si="12"/>
        <v>6594330</v>
      </c>
      <c r="L74" s="51">
        <f t="shared" si="13"/>
        <v>5553120</v>
      </c>
      <c r="M74" s="24">
        <f t="shared" si="8"/>
        <v>14500</v>
      </c>
    </row>
    <row r="75" spans="1:13" x14ac:dyDescent="0.25">
      <c r="A75" s="12">
        <v>74</v>
      </c>
      <c r="B75" s="12">
        <v>1008</v>
      </c>
      <c r="C75" s="27">
        <v>10</v>
      </c>
      <c r="D75" s="49" t="s">
        <v>20</v>
      </c>
      <c r="E75" s="15">
        <v>663</v>
      </c>
      <c r="F75" s="15">
        <v>128</v>
      </c>
      <c r="G75" s="27">
        <f t="shared" si="9"/>
        <v>791</v>
      </c>
      <c r="H75" s="31">
        <f t="shared" si="10"/>
        <v>870.1</v>
      </c>
      <c r="I75" s="23">
        <v>6900</v>
      </c>
      <c r="J75" s="51">
        <f t="shared" si="11"/>
        <v>5457900</v>
      </c>
      <c r="K75" s="51">
        <f t="shared" si="12"/>
        <v>5185005</v>
      </c>
      <c r="L75" s="51">
        <f t="shared" si="13"/>
        <v>4366320</v>
      </c>
      <c r="M75" s="24">
        <f t="shared" si="8"/>
        <v>11500</v>
      </c>
    </row>
    <row r="76" spans="1:13" x14ac:dyDescent="0.25">
      <c r="A76" s="12">
        <v>75</v>
      </c>
      <c r="B76" s="12">
        <v>1102</v>
      </c>
      <c r="C76" s="27">
        <v>11</v>
      </c>
      <c r="D76" s="30" t="s">
        <v>21</v>
      </c>
      <c r="E76" s="15">
        <v>856</v>
      </c>
      <c r="F76" s="15">
        <v>174</v>
      </c>
      <c r="G76" s="27">
        <f t="shared" si="9"/>
        <v>1030</v>
      </c>
      <c r="H76" s="31">
        <f t="shared" si="10"/>
        <v>1133</v>
      </c>
      <c r="I76" s="23">
        <v>7000</v>
      </c>
      <c r="J76" s="51">
        <f t="shared" si="11"/>
        <v>7210000</v>
      </c>
      <c r="K76" s="51">
        <f t="shared" si="12"/>
        <v>6849500</v>
      </c>
      <c r="L76" s="51">
        <f t="shared" si="13"/>
        <v>5768000</v>
      </c>
      <c r="M76" s="24">
        <f t="shared" si="8"/>
        <v>15000</v>
      </c>
    </row>
    <row r="77" spans="1:13" x14ac:dyDescent="0.25">
      <c r="A77" s="12">
        <v>76</v>
      </c>
      <c r="B77" s="12">
        <v>1103</v>
      </c>
      <c r="C77" s="27">
        <v>11</v>
      </c>
      <c r="D77" s="30" t="s">
        <v>21</v>
      </c>
      <c r="E77" s="15">
        <v>859</v>
      </c>
      <c r="F77" s="15">
        <v>414</v>
      </c>
      <c r="G77" s="27">
        <f t="shared" si="9"/>
        <v>1273</v>
      </c>
      <c r="H77" s="31">
        <f t="shared" si="10"/>
        <v>1400.3000000000002</v>
      </c>
      <c r="I77" s="23">
        <v>7000</v>
      </c>
      <c r="J77" s="51">
        <f t="shared" si="11"/>
        <v>8911000</v>
      </c>
      <c r="K77" s="51">
        <f t="shared" si="12"/>
        <v>8465450</v>
      </c>
      <c r="L77" s="51">
        <f t="shared" si="13"/>
        <v>7128800</v>
      </c>
      <c r="M77" s="24">
        <f t="shared" si="8"/>
        <v>18500</v>
      </c>
    </row>
    <row r="78" spans="1:13" x14ac:dyDescent="0.25">
      <c r="A78" s="12">
        <v>77</v>
      </c>
      <c r="B78" s="12">
        <v>1105</v>
      </c>
      <c r="C78" s="27">
        <v>11</v>
      </c>
      <c r="D78" s="30" t="s">
        <v>20</v>
      </c>
      <c r="E78" s="15">
        <v>642</v>
      </c>
      <c r="F78" s="15">
        <v>118</v>
      </c>
      <c r="G78" s="27">
        <f t="shared" si="9"/>
        <v>760</v>
      </c>
      <c r="H78" s="31">
        <f t="shared" si="10"/>
        <v>836.00000000000011</v>
      </c>
      <c r="I78" s="23">
        <v>7000</v>
      </c>
      <c r="J78" s="51">
        <f t="shared" si="11"/>
        <v>5320000</v>
      </c>
      <c r="K78" s="51">
        <f t="shared" si="12"/>
        <v>5054000</v>
      </c>
      <c r="L78" s="51">
        <f t="shared" si="13"/>
        <v>4256000</v>
      </c>
      <c r="M78" s="24">
        <f t="shared" si="8"/>
        <v>11000</v>
      </c>
    </row>
    <row r="79" spans="1:13" x14ac:dyDescent="0.25">
      <c r="A79" s="12">
        <v>78</v>
      </c>
      <c r="B79" s="12">
        <v>1106</v>
      </c>
      <c r="C79" s="27">
        <v>11</v>
      </c>
      <c r="D79" s="30" t="s">
        <v>22</v>
      </c>
      <c r="E79" s="15">
        <v>562</v>
      </c>
      <c r="F79" s="15">
        <v>154</v>
      </c>
      <c r="G79" s="27">
        <f t="shared" si="9"/>
        <v>716</v>
      </c>
      <c r="H79" s="31">
        <f t="shared" si="10"/>
        <v>787.6</v>
      </c>
      <c r="I79" s="23">
        <v>7000</v>
      </c>
      <c r="J79" s="51">
        <f t="shared" si="11"/>
        <v>5012000</v>
      </c>
      <c r="K79" s="51">
        <f t="shared" si="12"/>
        <v>4761400</v>
      </c>
      <c r="L79" s="51">
        <f t="shared" si="13"/>
        <v>4009600</v>
      </c>
      <c r="M79" s="24">
        <f t="shared" si="8"/>
        <v>10500</v>
      </c>
    </row>
    <row r="80" spans="1:13" x14ac:dyDescent="0.25">
      <c r="A80" s="12">
        <v>79</v>
      </c>
      <c r="B80" s="12">
        <v>1107</v>
      </c>
      <c r="C80" s="27">
        <v>11</v>
      </c>
      <c r="D80" s="32" t="s">
        <v>21</v>
      </c>
      <c r="E80" s="15">
        <v>813</v>
      </c>
      <c r="F80" s="15">
        <v>195</v>
      </c>
      <c r="G80" s="27">
        <f t="shared" si="9"/>
        <v>1008</v>
      </c>
      <c r="H80" s="31">
        <f t="shared" si="10"/>
        <v>1108.8000000000002</v>
      </c>
      <c r="I80" s="23">
        <v>7000</v>
      </c>
      <c r="J80" s="51">
        <f t="shared" si="11"/>
        <v>7056000</v>
      </c>
      <c r="K80" s="51">
        <f t="shared" si="12"/>
        <v>6703200</v>
      </c>
      <c r="L80" s="51">
        <f t="shared" si="13"/>
        <v>5644800</v>
      </c>
      <c r="M80" s="24">
        <f t="shared" si="8"/>
        <v>14500</v>
      </c>
    </row>
    <row r="81" spans="1:14" x14ac:dyDescent="0.25">
      <c r="A81" s="12">
        <v>80</v>
      </c>
      <c r="B81" s="12">
        <v>1108</v>
      </c>
      <c r="C81" s="27">
        <v>11</v>
      </c>
      <c r="D81" s="30" t="s">
        <v>20</v>
      </c>
      <c r="E81" s="15">
        <v>663</v>
      </c>
      <c r="F81" s="15">
        <v>128</v>
      </c>
      <c r="G81" s="27">
        <f t="shared" si="9"/>
        <v>791</v>
      </c>
      <c r="H81" s="31">
        <f t="shared" si="10"/>
        <v>870.1</v>
      </c>
      <c r="I81" s="23">
        <v>7000</v>
      </c>
      <c r="J81" s="51">
        <f t="shared" si="11"/>
        <v>5537000</v>
      </c>
      <c r="K81" s="51">
        <f t="shared" si="12"/>
        <v>5260150</v>
      </c>
      <c r="L81" s="51">
        <f t="shared" si="13"/>
        <v>4429600</v>
      </c>
      <c r="M81" s="24">
        <f t="shared" si="8"/>
        <v>11500</v>
      </c>
    </row>
    <row r="82" spans="1:14" x14ac:dyDescent="0.25">
      <c r="A82" s="12">
        <v>81</v>
      </c>
      <c r="B82" s="12">
        <v>1202</v>
      </c>
      <c r="C82" s="27">
        <v>11</v>
      </c>
      <c r="D82" s="33" t="s">
        <v>21</v>
      </c>
      <c r="E82" s="15">
        <v>856</v>
      </c>
      <c r="F82" s="15">
        <v>174</v>
      </c>
      <c r="G82" s="27">
        <f t="shared" si="9"/>
        <v>1030</v>
      </c>
      <c r="H82" s="31">
        <f t="shared" si="10"/>
        <v>1133</v>
      </c>
      <c r="I82" s="23">
        <v>7000</v>
      </c>
      <c r="J82" s="51">
        <f t="shared" si="11"/>
        <v>7210000</v>
      </c>
      <c r="K82" s="51">
        <f t="shared" si="12"/>
        <v>6849500</v>
      </c>
      <c r="L82" s="51">
        <f t="shared" si="13"/>
        <v>5768000</v>
      </c>
      <c r="M82" s="24">
        <f t="shared" si="8"/>
        <v>15000</v>
      </c>
    </row>
    <row r="83" spans="1:14" x14ac:dyDescent="0.25">
      <c r="A83" s="12">
        <v>82</v>
      </c>
      <c r="B83" s="12">
        <v>1203</v>
      </c>
      <c r="C83" s="27">
        <v>12</v>
      </c>
      <c r="D83" s="33" t="s">
        <v>21</v>
      </c>
      <c r="E83" s="15">
        <v>848</v>
      </c>
      <c r="F83" s="15">
        <v>188</v>
      </c>
      <c r="G83" s="27">
        <f t="shared" si="9"/>
        <v>1036</v>
      </c>
      <c r="H83" s="31">
        <f t="shared" si="10"/>
        <v>1139.6000000000001</v>
      </c>
      <c r="I83" s="23">
        <v>7100</v>
      </c>
      <c r="J83" s="51">
        <f t="shared" si="11"/>
        <v>7355600</v>
      </c>
      <c r="K83" s="51">
        <f t="shared" si="12"/>
        <v>6987820</v>
      </c>
      <c r="L83" s="51">
        <f t="shared" si="13"/>
        <v>5884480</v>
      </c>
      <c r="M83" s="24">
        <f t="shared" si="8"/>
        <v>15500</v>
      </c>
    </row>
    <row r="84" spans="1:14" x14ac:dyDescent="0.25">
      <c r="A84" s="12">
        <v>83</v>
      </c>
      <c r="B84" s="12">
        <v>1205</v>
      </c>
      <c r="C84" s="27">
        <v>12</v>
      </c>
      <c r="D84" s="30" t="s">
        <v>20</v>
      </c>
      <c r="E84" s="15">
        <v>642</v>
      </c>
      <c r="F84" s="15">
        <v>118</v>
      </c>
      <c r="G84" s="27">
        <f t="shared" si="9"/>
        <v>760</v>
      </c>
      <c r="H84" s="31">
        <f t="shared" si="10"/>
        <v>836.00000000000011</v>
      </c>
      <c r="I84" s="23">
        <v>7100</v>
      </c>
      <c r="J84" s="51">
        <f t="shared" si="11"/>
        <v>5396000</v>
      </c>
      <c r="K84" s="51">
        <f t="shared" si="12"/>
        <v>5126200</v>
      </c>
      <c r="L84" s="51">
        <f t="shared" si="13"/>
        <v>4316800</v>
      </c>
      <c r="M84" s="24">
        <f t="shared" si="8"/>
        <v>11000</v>
      </c>
    </row>
    <row r="85" spans="1:14" x14ac:dyDescent="0.25">
      <c r="A85" s="12">
        <v>84</v>
      </c>
      <c r="B85" s="12">
        <v>1206</v>
      </c>
      <c r="C85" s="27">
        <v>12</v>
      </c>
      <c r="D85" s="30" t="s">
        <v>22</v>
      </c>
      <c r="E85" s="15">
        <v>562</v>
      </c>
      <c r="F85" s="15">
        <v>154</v>
      </c>
      <c r="G85" s="27">
        <f t="shared" si="9"/>
        <v>716</v>
      </c>
      <c r="H85" s="31">
        <f t="shared" si="10"/>
        <v>787.6</v>
      </c>
      <c r="I85" s="23">
        <v>7100</v>
      </c>
      <c r="J85" s="51">
        <f t="shared" si="11"/>
        <v>5083600</v>
      </c>
      <c r="K85" s="51">
        <f t="shared" si="12"/>
        <v>4829420</v>
      </c>
      <c r="L85" s="51">
        <f t="shared" si="13"/>
        <v>4066880</v>
      </c>
      <c r="M85" s="24">
        <f t="shared" si="8"/>
        <v>10500</v>
      </c>
      <c r="N85" s="1"/>
    </row>
    <row r="86" spans="1:14" x14ac:dyDescent="0.25">
      <c r="A86" s="12">
        <v>85</v>
      </c>
      <c r="B86" s="12">
        <v>1207</v>
      </c>
      <c r="C86" s="27">
        <v>12</v>
      </c>
      <c r="D86" s="32" t="s">
        <v>21</v>
      </c>
      <c r="E86" s="15">
        <v>813</v>
      </c>
      <c r="F86" s="15">
        <v>193</v>
      </c>
      <c r="G86" s="27">
        <f t="shared" si="9"/>
        <v>1006</v>
      </c>
      <c r="H86" s="31">
        <f t="shared" si="10"/>
        <v>1106.6000000000001</v>
      </c>
      <c r="I86" s="23">
        <v>7100</v>
      </c>
      <c r="J86" s="51">
        <f t="shared" si="11"/>
        <v>7142600</v>
      </c>
      <c r="K86" s="51">
        <f t="shared" si="12"/>
        <v>6785470</v>
      </c>
      <c r="L86" s="51">
        <f t="shared" si="13"/>
        <v>5714080</v>
      </c>
      <c r="M86" s="24">
        <f t="shared" si="8"/>
        <v>15000</v>
      </c>
    </row>
    <row r="87" spans="1:14" x14ac:dyDescent="0.25">
      <c r="A87" s="12">
        <v>86</v>
      </c>
      <c r="B87" s="12">
        <v>1208</v>
      </c>
      <c r="C87" s="27">
        <v>12</v>
      </c>
      <c r="D87" s="30" t="s">
        <v>20</v>
      </c>
      <c r="E87" s="15">
        <v>663</v>
      </c>
      <c r="F87" s="15">
        <v>128</v>
      </c>
      <c r="G87" s="27">
        <f t="shared" si="9"/>
        <v>791</v>
      </c>
      <c r="H87" s="31">
        <f t="shared" si="10"/>
        <v>870.1</v>
      </c>
      <c r="I87" s="23">
        <v>7100</v>
      </c>
      <c r="J87" s="51">
        <f t="shared" si="11"/>
        <v>5616100</v>
      </c>
      <c r="K87" s="51">
        <f t="shared" si="12"/>
        <v>5335295</v>
      </c>
      <c r="L87" s="51">
        <f t="shared" si="13"/>
        <v>4492880</v>
      </c>
      <c r="M87" s="24">
        <f t="shared" si="8"/>
        <v>11500</v>
      </c>
    </row>
    <row r="88" spans="1:14" x14ac:dyDescent="0.25">
      <c r="A88" s="12">
        <v>87</v>
      </c>
      <c r="B88" s="12">
        <v>1302</v>
      </c>
      <c r="C88" s="27">
        <v>12</v>
      </c>
      <c r="D88" s="33" t="s">
        <v>21</v>
      </c>
      <c r="E88" s="15">
        <v>856</v>
      </c>
      <c r="F88" s="15">
        <v>174</v>
      </c>
      <c r="G88" s="27">
        <f t="shared" si="9"/>
        <v>1030</v>
      </c>
      <c r="H88" s="31">
        <f t="shared" si="10"/>
        <v>1133</v>
      </c>
      <c r="I88" s="23">
        <v>7100</v>
      </c>
      <c r="J88" s="51">
        <f t="shared" si="11"/>
        <v>7313000</v>
      </c>
      <c r="K88" s="51">
        <f t="shared" si="12"/>
        <v>6947350</v>
      </c>
      <c r="L88" s="51">
        <f t="shared" si="13"/>
        <v>5850400</v>
      </c>
      <c r="M88" s="24">
        <f t="shared" si="8"/>
        <v>15000</v>
      </c>
    </row>
    <row r="89" spans="1:14" x14ac:dyDescent="0.25">
      <c r="A89" s="12">
        <v>88</v>
      </c>
      <c r="B89" s="12">
        <v>1303</v>
      </c>
      <c r="C89" s="27">
        <v>13</v>
      </c>
      <c r="D89" s="33" t="s">
        <v>21</v>
      </c>
      <c r="E89" s="15">
        <v>848</v>
      </c>
      <c r="F89" s="15">
        <v>188</v>
      </c>
      <c r="G89" s="27">
        <f t="shared" si="9"/>
        <v>1036</v>
      </c>
      <c r="H89" s="31">
        <f t="shared" si="10"/>
        <v>1139.6000000000001</v>
      </c>
      <c r="I89" s="23">
        <v>7200</v>
      </c>
      <c r="J89" s="51">
        <f t="shared" si="11"/>
        <v>7459200</v>
      </c>
      <c r="K89" s="51">
        <f t="shared" si="12"/>
        <v>7086240</v>
      </c>
      <c r="L89" s="51">
        <f t="shared" si="13"/>
        <v>5967360</v>
      </c>
      <c r="M89" s="24">
        <f t="shared" si="8"/>
        <v>15500</v>
      </c>
      <c r="N89" s="1"/>
    </row>
    <row r="90" spans="1:14" x14ac:dyDescent="0.25">
      <c r="A90" s="12">
        <v>89</v>
      </c>
      <c r="B90" s="12">
        <v>1305</v>
      </c>
      <c r="C90" s="27">
        <v>13</v>
      </c>
      <c r="D90" s="30" t="s">
        <v>20</v>
      </c>
      <c r="E90" s="15">
        <v>642</v>
      </c>
      <c r="F90" s="15">
        <v>118</v>
      </c>
      <c r="G90" s="27">
        <f t="shared" si="9"/>
        <v>760</v>
      </c>
      <c r="H90" s="31">
        <f t="shared" si="10"/>
        <v>836.00000000000011</v>
      </c>
      <c r="I90" s="23">
        <v>7200</v>
      </c>
      <c r="J90" s="51">
        <f t="shared" si="11"/>
        <v>5472000</v>
      </c>
      <c r="K90" s="51">
        <f t="shared" si="12"/>
        <v>5198400</v>
      </c>
      <c r="L90" s="51">
        <f t="shared" si="13"/>
        <v>4377600</v>
      </c>
      <c r="M90" s="24">
        <f t="shared" si="8"/>
        <v>11500</v>
      </c>
      <c r="N90" s="1"/>
    </row>
    <row r="91" spans="1:14" x14ac:dyDescent="0.25">
      <c r="A91" s="12">
        <v>90</v>
      </c>
      <c r="B91" s="12">
        <v>1306</v>
      </c>
      <c r="C91" s="27">
        <v>13</v>
      </c>
      <c r="D91" s="30" t="s">
        <v>22</v>
      </c>
      <c r="E91" s="15">
        <v>562</v>
      </c>
      <c r="F91" s="15">
        <v>154</v>
      </c>
      <c r="G91" s="27">
        <f t="shared" si="9"/>
        <v>716</v>
      </c>
      <c r="H91" s="31">
        <f t="shared" si="10"/>
        <v>787.6</v>
      </c>
      <c r="I91" s="23">
        <v>7200</v>
      </c>
      <c r="J91" s="51">
        <f t="shared" si="11"/>
        <v>5155200</v>
      </c>
      <c r="K91" s="51">
        <f t="shared" si="12"/>
        <v>4897440</v>
      </c>
      <c r="L91" s="51">
        <f t="shared" si="13"/>
        <v>4124160</v>
      </c>
      <c r="M91" s="24">
        <f t="shared" si="8"/>
        <v>10500</v>
      </c>
    </row>
    <row r="92" spans="1:14" x14ac:dyDescent="0.25">
      <c r="A92" s="12">
        <v>91</v>
      </c>
      <c r="B92" s="12">
        <v>1307</v>
      </c>
      <c r="C92" s="27">
        <v>13</v>
      </c>
      <c r="D92" s="32" t="s">
        <v>21</v>
      </c>
      <c r="E92" s="15">
        <v>813</v>
      </c>
      <c r="F92" s="15">
        <v>193</v>
      </c>
      <c r="G92" s="27">
        <f t="shared" si="9"/>
        <v>1006</v>
      </c>
      <c r="H92" s="31">
        <f t="shared" si="10"/>
        <v>1106.6000000000001</v>
      </c>
      <c r="I92" s="23">
        <v>7200</v>
      </c>
      <c r="J92" s="51">
        <f t="shared" si="11"/>
        <v>7243200</v>
      </c>
      <c r="K92" s="51">
        <f t="shared" si="12"/>
        <v>6881040</v>
      </c>
      <c r="L92" s="51">
        <f t="shared" si="13"/>
        <v>5794560</v>
      </c>
      <c r="M92" s="24">
        <f t="shared" si="8"/>
        <v>15000</v>
      </c>
    </row>
    <row r="93" spans="1:14" x14ac:dyDescent="0.25">
      <c r="A93" s="12">
        <v>92</v>
      </c>
      <c r="B93" s="12">
        <v>1308</v>
      </c>
      <c r="C93" s="27">
        <v>13</v>
      </c>
      <c r="D93" s="30" t="s">
        <v>20</v>
      </c>
      <c r="E93" s="15">
        <v>663</v>
      </c>
      <c r="F93" s="15">
        <v>128</v>
      </c>
      <c r="G93" s="27">
        <f t="shared" si="9"/>
        <v>791</v>
      </c>
      <c r="H93" s="31">
        <f t="shared" si="10"/>
        <v>870.1</v>
      </c>
      <c r="I93" s="23">
        <v>7200</v>
      </c>
      <c r="J93" s="51">
        <f t="shared" si="11"/>
        <v>5695200</v>
      </c>
      <c r="K93" s="51">
        <f t="shared" si="12"/>
        <v>5410440</v>
      </c>
      <c r="L93" s="51">
        <f t="shared" si="13"/>
        <v>4556160</v>
      </c>
      <c r="M93" s="24">
        <f t="shared" si="8"/>
        <v>12000</v>
      </c>
    </row>
    <row r="94" spans="1:14" ht="16.5" x14ac:dyDescent="0.3">
      <c r="A94" s="39" t="s">
        <v>2</v>
      </c>
      <c r="B94" s="40"/>
      <c r="C94" s="40"/>
      <c r="D94" s="41"/>
      <c r="E94" s="20">
        <f t="shared" ref="E94:H94" si="14">SUM(E2:E93)</f>
        <v>63265</v>
      </c>
      <c r="F94" s="20">
        <f t="shared" si="14"/>
        <v>13748</v>
      </c>
      <c r="G94" s="20">
        <f t="shared" si="14"/>
        <v>77013</v>
      </c>
      <c r="H94" s="20">
        <f t="shared" si="14"/>
        <v>84714.300000000017</v>
      </c>
      <c r="I94" s="21"/>
      <c r="J94" s="52">
        <f>SUM(J2:J93)</f>
        <v>511181800</v>
      </c>
      <c r="K94" s="52">
        <f>SUM(K2:K93)</f>
        <v>485622710</v>
      </c>
      <c r="L94" s="52">
        <f>SUM(L2:L93)</f>
        <v>408945440</v>
      </c>
      <c r="M94" s="14"/>
    </row>
    <row r="95" spans="1:14" x14ac:dyDescent="0.25">
      <c r="I95" s="35"/>
    </row>
    <row r="96" spans="1:14" x14ac:dyDescent="0.25">
      <c r="C96" s="38"/>
      <c r="E96" s="34"/>
      <c r="F96" s="28"/>
      <c r="G96" s="35"/>
      <c r="H96" s="35"/>
    </row>
    <row r="97" spans="3:15" x14ac:dyDescent="0.25">
      <c r="E97" s="34"/>
      <c r="F97" s="28"/>
      <c r="G97" s="35"/>
      <c r="H97" s="35"/>
      <c r="O97" s="10">
        <f>H94*2300</f>
        <v>194842890.00000003</v>
      </c>
    </row>
    <row r="98" spans="3:15" x14ac:dyDescent="0.25">
      <c r="E98" s="34"/>
      <c r="F98" s="28"/>
      <c r="G98" s="35"/>
      <c r="H98" s="35"/>
      <c r="O98" s="2">
        <f>O97*19%</f>
        <v>37020149.100000009</v>
      </c>
    </row>
    <row r="99" spans="3:15" x14ac:dyDescent="0.25">
      <c r="E99" s="34"/>
      <c r="F99" s="28"/>
      <c r="G99" s="35"/>
      <c r="H99" s="35"/>
    </row>
    <row r="100" spans="3:15" x14ac:dyDescent="0.25">
      <c r="F100" s="28"/>
      <c r="G100" s="35"/>
      <c r="H100" s="28"/>
    </row>
    <row r="101" spans="3:15" x14ac:dyDescent="0.25">
      <c r="E101" s="36"/>
      <c r="F101" s="28"/>
      <c r="G101" s="35"/>
      <c r="H101" s="37"/>
      <c r="I101" s="35"/>
    </row>
    <row r="102" spans="3:15" x14ac:dyDescent="0.25">
      <c r="E102" s="36"/>
      <c r="F102" s="28"/>
      <c r="G102" s="35"/>
      <c r="H102" s="37"/>
      <c r="I102" s="35"/>
    </row>
    <row r="103" spans="3:15" x14ac:dyDescent="0.25">
      <c r="C103" s="38"/>
      <c r="E103" s="34"/>
      <c r="G103" s="34"/>
      <c r="I103" s="34"/>
      <c r="J103" s="35"/>
    </row>
    <row r="104" spans="3:15" x14ac:dyDescent="0.25">
      <c r="E104" s="34"/>
      <c r="G104" s="34"/>
      <c r="I104" s="34"/>
      <c r="J104" s="35"/>
    </row>
    <row r="105" spans="3:15" x14ac:dyDescent="0.25">
      <c r="E105" s="34"/>
      <c r="G105" s="34"/>
      <c r="I105" s="34"/>
      <c r="J105" s="35"/>
      <c r="L105" s="35"/>
      <c r="N105" s="1"/>
    </row>
    <row r="106" spans="3:15" x14ac:dyDescent="0.25">
      <c r="E106" s="34"/>
      <c r="G106" s="34"/>
      <c r="I106" s="34"/>
      <c r="J106" s="35"/>
      <c r="L106" s="35"/>
      <c r="M106" s="1"/>
      <c r="N106" s="1"/>
    </row>
    <row r="107" spans="3:15" x14ac:dyDescent="0.25">
      <c r="E107" s="34"/>
      <c r="G107" s="34"/>
      <c r="I107" s="34"/>
      <c r="J107" s="35"/>
      <c r="L107" s="35"/>
    </row>
    <row r="108" spans="3:15" x14ac:dyDescent="0.25">
      <c r="E108" s="34"/>
      <c r="G108" s="34"/>
      <c r="I108" s="34"/>
      <c r="J108" s="35"/>
      <c r="L108" s="35"/>
    </row>
    <row r="109" spans="3:15" x14ac:dyDescent="0.25">
      <c r="E109" s="34"/>
      <c r="G109" s="34"/>
      <c r="I109" s="34"/>
      <c r="J109" s="35"/>
      <c r="L109" s="35"/>
      <c r="M109" s="1"/>
      <c r="N109" s="1"/>
    </row>
    <row r="110" spans="3:15" x14ac:dyDescent="0.25">
      <c r="E110" s="34"/>
      <c r="G110" s="34"/>
      <c r="I110" s="34"/>
      <c r="J110" s="35"/>
      <c r="L110" s="35"/>
      <c r="N110" s="1"/>
    </row>
    <row r="111" spans="3:15" x14ac:dyDescent="0.25">
      <c r="J111" s="35"/>
    </row>
    <row r="113" spans="1:14" x14ac:dyDescent="0.25">
      <c r="A113" s="38"/>
      <c r="E113" s="34"/>
      <c r="G113" s="34"/>
      <c r="H113" s="34"/>
      <c r="I113" s="34"/>
      <c r="J113" s="35"/>
      <c r="K113" s="42"/>
    </row>
    <row r="114" spans="1:14" x14ac:dyDescent="0.25">
      <c r="E114" s="34"/>
      <c r="G114" s="34"/>
      <c r="H114" s="34"/>
      <c r="I114" s="34"/>
      <c r="J114" s="35"/>
      <c r="K114" s="42"/>
    </row>
    <row r="115" spans="1:14" x14ac:dyDescent="0.25">
      <c r="E115" s="34"/>
      <c r="G115" s="34"/>
      <c r="H115" s="34"/>
      <c r="I115" s="34"/>
      <c r="J115" s="35"/>
      <c r="K115" s="42"/>
    </row>
    <row r="116" spans="1:14" x14ac:dyDescent="0.25">
      <c r="E116" s="34"/>
      <c r="G116" s="34"/>
      <c r="H116" s="34"/>
      <c r="I116" s="34"/>
      <c r="J116" s="35"/>
      <c r="K116" s="42"/>
    </row>
    <row r="117" spans="1:14" x14ac:dyDescent="0.25">
      <c r="E117" s="34"/>
      <c r="G117" s="34"/>
      <c r="I117" s="34"/>
      <c r="J117" s="35"/>
      <c r="K117" s="42"/>
    </row>
    <row r="118" spans="1:14" x14ac:dyDescent="0.25">
      <c r="E118" s="34"/>
      <c r="G118" s="34"/>
      <c r="I118" s="34"/>
      <c r="J118" s="35"/>
      <c r="K118" s="42"/>
    </row>
    <row r="119" spans="1:14" x14ac:dyDescent="0.25">
      <c r="E119" s="34"/>
      <c r="G119" s="34"/>
      <c r="I119" s="34"/>
      <c r="J119" s="35"/>
      <c r="K119" s="42"/>
    </row>
    <row r="120" spans="1:14" x14ac:dyDescent="0.25">
      <c r="E120" s="34"/>
      <c r="G120" s="34"/>
      <c r="I120" s="34"/>
      <c r="J120" s="35"/>
      <c r="K120" s="42"/>
    </row>
    <row r="121" spans="1:14" x14ac:dyDescent="0.25">
      <c r="K121" s="42"/>
    </row>
    <row r="124" spans="1:14" x14ac:dyDescent="0.25">
      <c r="A124" s="38"/>
      <c r="C124" s="29"/>
      <c r="E124" s="34"/>
      <c r="G124" s="34"/>
      <c r="H124" s="34"/>
      <c r="I124" s="34"/>
      <c r="J124" s="35"/>
    </row>
    <row r="125" spans="1:14" x14ac:dyDescent="0.25">
      <c r="C125" s="29"/>
      <c r="E125" s="34"/>
      <c r="G125" s="34"/>
      <c r="H125" s="34"/>
      <c r="I125" s="34"/>
      <c r="J125" s="35"/>
      <c r="N125" s="1"/>
    </row>
    <row r="126" spans="1:14" x14ac:dyDescent="0.25">
      <c r="C126" s="29"/>
      <c r="E126" s="34"/>
      <c r="G126" s="34"/>
      <c r="H126" s="34"/>
      <c r="I126" s="34"/>
      <c r="J126" s="35"/>
      <c r="N126" s="1"/>
    </row>
    <row r="127" spans="1:14" x14ac:dyDescent="0.25">
      <c r="C127" s="29"/>
      <c r="E127" s="34"/>
      <c r="G127" s="34"/>
      <c r="H127" s="34"/>
      <c r="I127" s="34"/>
      <c r="J127" s="35"/>
      <c r="N127" s="1"/>
    </row>
    <row r="128" spans="1:14" x14ac:dyDescent="0.25">
      <c r="C128" s="29"/>
      <c r="E128" s="34"/>
      <c r="G128" s="34"/>
      <c r="I128" s="34"/>
      <c r="J128" s="35"/>
      <c r="N128" s="1"/>
    </row>
    <row r="129" spans="1:14" x14ac:dyDescent="0.25">
      <c r="C129" s="29"/>
      <c r="E129" s="34"/>
      <c r="G129" s="34"/>
      <c r="I129" s="34"/>
      <c r="J129" s="35"/>
      <c r="N129" s="1"/>
    </row>
    <row r="130" spans="1:14" x14ac:dyDescent="0.25">
      <c r="C130" s="29"/>
      <c r="E130" s="34"/>
      <c r="G130" s="34"/>
      <c r="I130" s="34"/>
      <c r="J130" s="35"/>
      <c r="N130" s="1"/>
    </row>
    <row r="131" spans="1:14" x14ac:dyDescent="0.25">
      <c r="C131" s="29"/>
      <c r="E131" s="34"/>
      <c r="G131" s="34"/>
      <c r="I131" s="34"/>
      <c r="J131" s="35"/>
      <c r="N131" s="1"/>
    </row>
    <row r="132" spans="1:14" x14ac:dyDescent="0.25">
      <c r="N132" s="1"/>
    </row>
    <row r="133" spans="1:14" x14ac:dyDescent="0.25">
      <c r="A133" s="38"/>
      <c r="C133" s="29"/>
      <c r="E133" s="34"/>
      <c r="G133" s="34"/>
      <c r="H133" s="34"/>
      <c r="I133" s="34"/>
      <c r="J133" s="35"/>
      <c r="N133" s="1"/>
    </row>
    <row r="134" spans="1:14" x14ac:dyDescent="0.25">
      <c r="C134" s="29"/>
      <c r="E134" s="34"/>
      <c r="G134" s="34"/>
      <c r="H134" s="34"/>
      <c r="I134" s="34"/>
      <c r="J134" s="35"/>
      <c r="N134" s="35"/>
    </row>
    <row r="135" spans="1:14" x14ac:dyDescent="0.25">
      <c r="C135" s="29"/>
      <c r="E135" s="34"/>
      <c r="G135" s="34"/>
      <c r="H135" s="34"/>
      <c r="I135" s="34"/>
      <c r="J135" s="35"/>
      <c r="N135" s="35"/>
    </row>
    <row r="136" spans="1:14" x14ac:dyDescent="0.25">
      <c r="C136" s="29"/>
      <c r="E136" s="34"/>
      <c r="I136" s="34"/>
      <c r="J136" s="35"/>
      <c r="N136" s="35"/>
    </row>
    <row r="137" spans="1:14" x14ac:dyDescent="0.25">
      <c r="C137" s="29"/>
      <c r="E137" s="34"/>
      <c r="G137" s="34"/>
      <c r="I137" s="34"/>
      <c r="J137" s="35"/>
      <c r="N137" s="35"/>
    </row>
    <row r="138" spans="1:14" x14ac:dyDescent="0.25">
      <c r="C138" s="29"/>
      <c r="E138" s="34"/>
      <c r="G138" s="34"/>
      <c r="I138" s="34"/>
      <c r="J138" s="35"/>
    </row>
    <row r="139" spans="1:14" x14ac:dyDescent="0.25">
      <c r="C139" s="29"/>
      <c r="E139" s="34"/>
      <c r="G139" s="34"/>
      <c r="I139" s="34"/>
      <c r="J139" s="35"/>
    </row>
    <row r="140" spans="1:14" x14ac:dyDescent="0.25">
      <c r="C140" s="29"/>
    </row>
    <row r="141" spans="1:14" x14ac:dyDescent="0.25">
      <c r="C141" s="29"/>
    </row>
    <row r="142" spans="1:14" x14ac:dyDescent="0.25">
      <c r="B142" s="38"/>
      <c r="C142" s="29"/>
      <c r="E142" s="34"/>
      <c r="G142" s="34"/>
      <c r="H142" s="34"/>
      <c r="I142" s="34"/>
      <c r="J142" s="35"/>
      <c r="L142" s="35"/>
      <c r="M142" s="1"/>
      <c r="N142" s="1"/>
    </row>
    <row r="143" spans="1:14" x14ac:dyDescent="0.25">
      <c r="C143" s="29"/>
      <c r="E143" s="34"/>
      <c r="G143" s="34"/>
      <c r="H143" s="34"/>
      <c r="I143" s="34"/>
      <c r="J143" s="35"/>
      <c r="M143" s="1"/>
      <c r="N143" s="1"/>
    </row>
    <row r="144" spans="1:14" x14ac:dyDescent="0.25">
      <c r="C144" s="29"/>
      <c r="E144" s="34"/>
      <c r="G144" s="34"/>
      <c r="H144" s="34"/>
      <c r="I144" s="34"/>
      <c r="J144" s="35"/>
      <c r="L144" s="35"/>
      <c r="M144" s="1"/>
      <c r="N144" s="1"/>
    </row>
    <row r="145" spans="2:14" x14ac:dyDescent="0.25">
      <c r="C145" s="29"/>
      <c r="E145" s="34"/>
      <c r="G145" s="34"/>
      <c r="I145" s="34"/>
      <c r="J145" s="35"/>
      <c r="L145" s="35"/>
      <c r="M145" s="1"/>
      <c r="N145" s="1"/>
    </row>
    <row r="146" spans="2:14" x14ac:dyDescent="0.25">
      <c r="C146" s="29"/>
      <c r="E146" s="34"/>
      <c r="G146" s="34"/>
      <c r="I146" s="34"/>
      <c r="J146" s="35"/>
      <c r="L146" s="35"/>
      <c r="M146" s="1"/>
      <c r="N146" s="1"/>
    </row>
    <row r="147" spans="2:14" x14ac:dyDescent="0.25">
      <c r="C147" s="29"/>
      <c r="E147" s="34"/>
      <c r="I147" s="34"/>
      <c r="J147" s="35"/>
      <c r="L147" s="35"/>
      <c r="M147" s="1"/>
      <c r="N147" s="1"/>
    </row>
    <row r="148" spans="2:14" x14ac:dyDescent="0.25">
      <c r="C148" s="29"/>
      <c r="E148" s="34"/>
      <c r="G148" s="34"/>
      <c r="I148" s="34"/>
      <c r="J148" s="35"/>
      <c r="L148" s="35"/>
      <c r="M148" s="1"/>
      <c r="N148" s="1"/>
    </row>
    <row r="152" spans="2:14" x14ac:dyDescent="0.25">
      <c r="B152" s="38"/>
      <c r="C152" s="29"/>
      <c r="E152" s="34"/>
      <c r="G152" s="34"/>
      <c r="H152" s="34"/>
      <c r="I152" s="34"/>
      <c r="J152" s="35"/>
      <c r="M152" s="1"/>
      <c r="N152" s="1"/>
    </row>
    <row r="153" spans="2:14" x14ac:dyDescent="0.25">
      <c r="C153" s="29"/>
      <c r="E153" s="34"/>
      <c r="G153" s="34"/>
      <c r="H153" s="34"/>
      <c r="I153" s="34"/>
      <c r="J153" s="35"/>
      <c r="L153" s="35"/>
      <c r="M153" s="1"/>
      <c r="N153" s="1"/>
    </row>
    <row r="154" spans="2:14" x14ac:dyDescent="0.25">
      <c r="C154" s="29"/>
      <c r="E154" s="34"/>
      <c r="G154" s="34"/>
      <c r="H154" s="34"/>
      <c r="I154" s="34"/>
      <c r="J154" s="35"/>
      <c r="N154" s="1"/>
    </row>
    <row r="155" spans="2:14" x14ac:dyDescent="0.25">
      <c r="C155" s="29"/>
      <c r="E155" s="34"/>
      <c r="G155" s="34"/>
      <c r="I155" s="34"/>
      <c r="J155" s="35"/>
      <c r="N155" s="1"/>
    </row>
    <row r="156" spans="2:14" x14ac:dyDescent="0.25">
      <c r="C156" s="29"/>
      <c r="E156" s="34"/>
      <c r="G156" s="34"/>
      <c r="I156" s="34"/>
      <c r="J156" s="35"/>
      <c r="N156" s="1"/>
    </row>
    <row r="157" spans="2:14" x14ac:dyDescent="0.25">
      <c r="C157" s="29"/>
      <c r="E157" s="34"/>
      <c r="G157" s="34"/>
      <c r="I157" s="34"/>
      <c r="J157" s="35"/>
      <c r="N157" s="1"/>
    </row>
    <row r="161" spans="8:8" x14ac:dyDescent="0.25">
      <c r="H161" s="34"/>
    </row>
    <row r="162" spans="8:8" x14ac:dyDescent="0.25">
      <c r="H162" s="34"/>
    </row>
    <row r="211" spans="6:8" x14ac:dyDescent="0.25">
      <c r="F211" s="28"/>
      <c r="G211" s="28"/>
      <c r="H211" s="28"/>
    </row>
    <row r="212" spans="6:8" x14ac:dyDescent="0.25">
      <c r="F212" s="28"/>
      <c r="G212" s="28"/>
      <c r="H212" s="28"/>
    </row>
  </sheetData>
  <mergeCells count="1">
    <mergeCell ref="A94:D9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F10" sqref="F1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72570-4616-49C5-8904-D046C9361659}">
  <dimension ref="A3:O92"/>
  <sheetViews>
    <sheetView topLeftCell="B1" zoomScale="130" zoomScaleNormal="130" workbookViewId="0">
      <selection activeCell="E10" sqref="E10"/>
    </sheetView>
  </sheetViews>
  <sheetFormatPr defaultRowHeight="15" x14ac:dyDescent="0.25"/>
  <cols>
    <col min="2" max="2" width="15.140625" customWidth="1"/>
    <col min="11" max="11" width="9.140625" style="48"/>
  </cols>
  <sheetData>
    <row r="3" spans="1:15" x14ac:dyDescent="0.25">
      <c r="A3" s="17"/>
      <c r="B3" s="38" t="s">
        <v>11</v>
      </c>
      <c r="C3">
        <v>1</v>
      </c>
      <c r="D3" s="33">
        <v>51.42</v>
      </c>
      <c r="E3" s="44" t="s">
        <v>8</v>
      </c>
      <c r="F3" s="34">
        <f>D3*10.764</f>
        <v>553.48487999999998</v>
      </c>
      <c r="G3" s="28">
        <v>7.4</v>
      </c>
      <c r="H3" s="35">
        <f>G3*10.764</f>
        <v>79.653599999999997</v>
      </c>
      <c r="I3" s="35">
        <f>F3+H3</f>
        <v>633.13847999999996</v>
      </c>
      <c r="J3" s="28"/>
      <c r="K3" s="46"/>
      <c r="L3" s="28"/>
      <c r="M3" s="28"/>
    </row>
    <row r="4" spans="1:15" x14ac:dyDescent="0.25">
      <c r="A4" s="17"/>
      <c r="B4" s="28"/>
      <c r="C4" s="28">
        <v>2</v>
      </c>
      <c r="D4" s="33">
        <v>59.68</v>
      </c>
      <c r="E4" s="45" t="s">
        <v>9</v>
      </c>
      <c r="F4" s="34">
        <f>D4*10.764</f>
        <v>642.39551999999992</v>
      </c>
      <c r="G4" s="28">
        <v>11</v>
      </c>
      <c r="H4" s="35">
        <f>G4*10.764</f>
        <v>118.404</v>
      </c>
      <c r="I4" s="35">
        <f>F4+H4</f>
        <v>760.79951999999992</v>
      </c>
      <c r="J4" s="28"/>
      <c r="K4" s="46"/>
      <c r="L4" s="28"/>
      <c r="M4" s="28"/>
    </row>
    <row r="5" spans="1:15" x14ac:dyDescent="0.25">
      <c r="A5" s="17"/>
      <c r="B5" s="28"/>
      <c r="C5" s="28">
        <v>5</v>
      </c>
      <c r="D5" s="33">
        <v>59.68</v>
      </c>
      <c r="E5" s="45" t="s">
        <v>9</v>
      </c>
      <c r="F5" s="34">
        <f>D5*10.764</f>
        <v>642.39551999999992</v>
      </c>
      <c r="G5" s="28">
        <v>11</v>
      </c>
      <c r="H5" s="35">
        <f>G5*10.764</f>
        <v>118.404</v>
      </c>
      <c r="I5" s="35">
        <f>F5+H5</f>
        <v>760.79951999999992</v>
      </c>
      <c r="J5" s="28"/>
      <c r="K5" s="46"/>
      <c r="L5" s="28"/>
      <c r="M5" s="28"/>
    </row>
    <row r="6" spans="1:15" x14ac:dyDescent="0.25">
      <c r="A6" s="17"/>
      <c r="B6" s="28"/>
      <c r="C6" s="28">
        <v>6</v>
      </c>
      <c r="D6" s="33">
        <v>51.42</v>
      </c>
      <c r="E6" s="45" t="s">
        <v>8</v>
      </c>
      <c r="F6" s="34">
        <f>D6*10.764</f>
        <v>553.48487999999998</v>
      </c>
      <c r="G6" s="28">
        <v>7.4</v>
      </c>
      <c r="H6" s="35">
        <f t="shared" ref="H6" si="0">G6*10.764</f>
        <v>79.653599999999997</v>
      </c>
      <c r="I6" s="35">
        <f>F6+H6</f>
        <v>633.13847999999996</v>
      </c>
      <c r="J6" s="28"/>
      <c r="K6" s="46"/>
      <c r="L6" s="28"/>
      <c r="M6" s="28"/>
    </row>
    <row r="7" spans="1:15" x14ac:dyDescent="0.25">
      <c r="A7" s="17"/>
      <c r="B7" s="28"/>
      <c r="C7" s="28"/>
      <c r="D7" s="33"/>
      <c r="E7" s="33"/>
      <c r="F7" s="29"/>
      <c r="G7" s="28"/>
      <c r="H7" s="35"/>
      <c r="I7" s="28"/>
      <c r="J7" s="28"/>
      <c r="K7" s="46"/>
      <c r="L7" s="28"/>
      <c r="M7" s="28"/>
    </row>
    <row r="8" spans="1:15" x14ac:dyDescent="0.25">
      <c r="A8" s="17"/>
      <c r="B8" s="28"/>
      <c r="C8" s="28"/>
      <c r="D8" s="33"/>
      <c r="E8" s="33"/>
      <c r="F8" s="36"/>
      <c r="G8" s="28"/>
      <c r="H8" s="35"/>
      <c r="I8" s="37"/>
      <c r="J8" s="35"/>
      <c r="K8" s="46"/>
      <c r="L8" s="28"/>
      <c r="M8" s="28"/>
    </row>
    <row r="9" spans="1:15" x14ac:dyDescent="0.25">
      <c r="A9" s="17"/>
      <c r="B9" s="28"/>
      <c r="C9" s="28"/>
      <c r="D9" s="33"/>
      <c r="E9" s="33"/>
      <c r="F9" s="36"/>
      <c r="G9" s="28"/>
      <c r="H9" s="35"/>
      <c r="I9" s="37"/>
      <c r="J9" s="35"/>
      <c r="K9" s="46"/>
      <c r="L9" s="28"/>
      <c r="M9" s="28"/>
    </row>
    <row r="10" spans="1:15" x14ac:dyDescent="0.25">
      <c r="A10" s="17"/>
      <c r="B10" s="38" t="s">
        <v>12</v>
      </c>
      <c r="C10">
        <v>1</v>
      </c>
      <c r="D10" s="33">
        <v>56.02</v>
      </c>
      <c r="E10" s="30" t="s">
        <v>9</v>
      </c>
      <c r="F10" s="34">
        <f t="shared" ref="F10:F17" si="1">D10*10.764</f>
        <v>602.99928</v>
      </c>
      <c r="G10" s="29">
        <v>3.11</v>
      </c>
      <c r="H10" s="34">
        <f>G10*10.764</f>
        <v>33.476039999999998</v>
      </c>
      <c r="I10" s="29">
        <v>7.4</v>
      </c>
      <c r="J10" s="34">
        <f>I10*10.764</f>
        <v>79.653599999999997</v>
      </c>
      <c r="K10" s="47">
        <f>H10+J10</f>
        <v>113.12963999999999</v>
      </c>
      <c r="L10" s="28">
        <v>0</v>
      </c>
      <c r="M10" s="28">
        <v>0</v>
      </c>
      <c r="O10" s="1">
        <f>H10+J10+N10</f>
        <v>113.12963999999999</v>
      </c>
    </row>
    <row r="11" spans="1:15" x14ac:dyDescent="0.25">
      <c r="A11" s="17"/>
      <c r="B11" s="28"/>
      <c r="C11" s="28">
        <v>2</v>
      </c>
      <c r="D11" s="33">
        <v>59.68</v>
      </c>
      <c r="E11" s="30" t="s">
        <v>9</v>
      </c>
      <c r="F11" s="34">
        <f t="shared" si="1"/>
        <v>642.39551999999992</v>
      </c>
      <c r="G11" s="29">
        <v>0</v>
      </c>
      <c r="H11" s="34">
        <f>G11*10.764</f>
        <v>0</v>
      </c>
      <c r="I11" s="29">
        <v>11</v>
      </c>
      <c r="J11" s="34">
        <f t="shared" ref="J11:J17" si="2">I11*10.764</f>
        <v>118.404</v>
      </c>
      <c r="K11" s="47">
        <f t="shared" ref="K11:K17" si="3">H11+J11</f>
        <v>118.404</v>
      </c>
      <c r="L11" s="28">
        <v>0</v>
      </c>
      <c r="M11" s="28">
        <v>0</v>
      </c>
      <c r="O11" s="1">
        <f t="shared" ref="O11:O17" si="4">H11+J11+N11</f>
        <v>118.404</v>
      </c>
    </row>
    <row r="12" spans="1:15" x14ac:dyDescent="0.25">
      <c r="A12" s="17"/>
      <c r="B12" s="28"/>
      <c r="C12" s="28">
        <v>3</v>
      </c>
      <c r="D12" s="33">
        <v>62.09</v>
      </c>
      <c r="E12" s="30" t="s">
        <v>9</v>
      </c>
      <c r="F12" s="34">
        <f t="shared" si="1"/>
        <v>668.33676000000003</v>
      </c>
      <c r="G12" s="29">
        <v>0</v>
      </c>
      <c r="H12" s="34">
        <f>G12*10.764</f>
        <v>0</v>
      </c>
      <c r="I12" s="29">
        <v>12.52</v>
      </c>
      <c r="J12" s="34">
        <f t="shared" si="2"/>
        <v>134.76527999999999</v>
      </c>
      <c r="K12" s="47">
        <f t="shared" si="3"/>
        <v>134.76527999999999</v>
      </c>
      <c r="L12" s="28">
        <v>3.94</v>
      </c>
      <c r="M12" s="35">
        <f>L12*10.764</f>
        <v>42.410159999999998</v>
      </c>
      <c r="O12" s="1">
        <f t="shared" si="4"/>
        <v>134.76527999999999</v>
      </c>
    </row>
    <row r="13" spans="1:15" x14ac:dyDescent="0.25">
      <c r="A13" s="17"/>
      <c r="B13" s="28"/>
      <c r="C13" s="28">
        <v>4</v>
      </c>
      <c r="D13" s="33">
        <v>79.040000000000006</v>
      </c>
      <c r="E13" s="30" t="s">
        <v>21</v>
      </c>
      <c r="F13" s="34">
        <f t="shared" si="1"/>
        <v>850.78656000000001</v>
      </c>
      <c r="G13" s="29">
        <v>8.0299999999999994</v>
      </c>
      <c r="H13" s="34">
        <f t="shared" ref="H13:H17" si="5">G13*10.764</f>
        <v>86.434919999999991</v>
      </c>
      <c r="I13" s="29">
        <v>8.92</v>
      </c>
      <c r="J13" s="34">
        <f t="shared" si="2"/>
        <v>96.014879999999991</v>
      </c>
      <c r="K13" s="47">
        <f t="shared" si="3"/>
        <v>182.44979999999998</v>
      </c>
      <c r="L13" s="28">
        <v>13.48</v>
      </c>
      <c r="M13" s="35">
        <f t="shared" ref="M13:M17" si="6">L13*10.764</f>
        <v>145.09871999999999</v>
      </c>
      <c r="N13" s="1">
        <f>M13*0.4</f>
        <v>58.039487999999999</v>
      </c>
      <c r="O13" s="1">
        <f t="shared" si="4"/>
        <v>240.48928799999999</v>
      </c>
    </row>
    <row r="14" spans="1:15" x14ac:dyDescent="0.25">
      <c r="A14" s="17"/>
      <c r="B14" s="28"/>
      <c r="C14" s="28">
        <v>5</v>
      </c>
      <c r="D14" s="33">
        <v>59.68</v>
      </c>
      <c r="E14" s="30" t="s">
        <v>9</v>
      </c>
      <c r="F14" s="34">
        <f t="shared" si="1"/>
        <v>642.39551999999992</v>
      </c>
      <c r="G14" s="29">
        <v>0</v>
      </c>
      <c r="H14" s="34">
        <f t="shared" si="5"/>
        <v>0</v>
      </c>
      <c r="I14" s="29">
        <v>11</v>
      </c>
      <c r="J14" s="34">
        <f t="shared" si="2"/>
        <v>118.404</v>
      </c>
      <c r="K14" s="47">
        <f t="shared" si="3"/>
        <v>118.404</v>
      </c>
      <c r="L14" s="28">
        <v>0</v>
      </c>
      <c r="M14" s="35">
        <f t="shared" si="6"/>
        <v>0</v>
      </c>
      <c r="O14" s="1">
        <f t="shared" si="4"/>
        <v>118.404</v>
      </c>
    </row>
    <row r="15" spans="1:15" x14ac:dyDescent="0.25">
      <c r="A15" s="17"/>
      <c r="B15" s="28"/>
      <c r="C15" s="28">
        <v>6</v>
      </c>
      <c r="D15" s="33">
        <v>52.19</v>
      </c>
      <c r="E15" s="30" t="s">
        <v>8</v>
      </c>
      <c r="F15" s="34">
        <f t="shared" si="1"/>
        <v>561.77315999999996</v>
      </c>
      <c r="G15" s="29">
        <v>6.94</v>
      </c>
      <c r="H15" s="34">
        <f t="shared" si="5"/>
        <v>74.702160000000006</v>
      </c>
      <c r="I15" s="29">
        <v>7.4</v>
      </c>
      <c r="J15" s="34">
        <f t="shared" si="2"/>
        <v>79.653599999999997</v>
      </c>
      <c r="K15" s="47">
        <f t="shared" si="3"/>
        <v>154.35576</v>
      </c>
      <c r="L15" s="28">
        <v>0</v>
      </c>
      <c r="M15" s="35">
        <f t="shared" si="6"/>
        <v>0</v>
      </c>
      <c r="O15" s="1">
        <f t="shared" si="4"/>
        <v>154.35576</v>
      </c>
    </row>
    <row r="16" spans="1:15" x14ac:dyDescent="0.25">
      <c r="A16" s="17"/>
      <c r="B16" s="28"/>
      <c r="C16" s="28">
        <v>7</v>
      </c>
      <c r="D16" s="33">
        <v>76.900000000000006</v>
      </c>
      <c r="E16" s="32" t="s">
        <v>10</v>
      </c>
      <c r="F16" s="34">
        <f t="shared" si="1"/>
        <v>827.75160000000005</v>
      </c>
      <c r="G16" s="29">
        <v>9.9499999999999993</v>
      </c>
      <c r="H16" s="34">
        <f t="shared" si="5"/>
        <v>107.10179999999998</v>
      </c>
      <c r="I16" s="29">
        <v>8.92</v>
      </c>
      <c r="J16" s="34">
        <f t="shared" si="2"/>
        <v>96.014879999999991</v>
      </c>
      <c r="K16" s="47">
        <f t="shared" si="3"/>
        <v>203.11667999999997</v>
      </c>
      <c r="L16" s="28">
        <v>12.97</v>
      </c>
      <c r="M16" s="35">
        <f t="shared" si="6"/>
        <v>139.60908000000001</v>
      </c>
      <c r="N16" s="1">
        <f>M16*0.4</f>
        <v>55.843632000000007</v>
      </c>
      <c r="O16" s="1">
        <f t="shared" si="4"/>
        <v>258.96031199999999</v>
      </c>
    </row>
    <row r="17" spans="1:15" x14ac:dyDescent="0.25">
      <c r="A17" s="17"/>
      <c r="B17" s="28"/>
      <c r="C17" s="28">
        <v>8</v>
      </c>
      <c r="D17" s="33">
        <v>62.09</v>
      </c>
      <c r="E17" s="30" t="s">
        <v>9</v>
      </c>
      <c r="F17" s="34">
        <f t="shared" si="1"/>
        <v>668.33676000000003</v>
      </c>
      <c r="G17" s="29">
        <v>0</v>
      </c>
      <c r="H17" s="34">
        <f t="shared" si="5"/>
        <v>0</v>
      </c>
      <c r="I17" s="29">
        <v>12.52</v>
      </c>
      <c r="J17" s="34">
        <f t="shared" si="2"/>
        <v>134.76527999999999</v>
      </c>
      <c r="K17" s="47">
        <f t="shared" si="3"/>
        <v>134.76527999999999</v>
      </c>
      <c r="L17" s="28">
        <v>3.94</v>
      </c>
      <c r="M17" s="35">
        <f t="shared" si="6"/>
        <v>42.410159999999998</v>
      </c>
      <c r="O17" s="1">
        <f t="shared" si="4"/>
        <v>134.76527999999999</v>
      </c>
    </row>
    <row r="18" spans="1:15" x14ac:dyDescent="0.25">
      <c r="A18" s="17"/>
      <c r="B18" s="28"/>
      <c r="C18" s="28"/>
      <c r="D18" s="33"/>
      <c r="E18" s="33"/>
      <c r="F18" s="29"/>
      <c r="G18" s="29"/>
      <c r="H18" s="29"/>
      <c r="I18" s="29"/>
      <c r="J18" s="28"/>
      <c r="K18" s="47"/>
      <c r="L18" s="28"/>
      <c r="M18" s="28"/>
    </row>
    <row r="19" spans="1:15" x14ac:dyDescent="0.25">
      <c r="A19" s="17"/>
      <c r="B19" s="28"/>
      <c r="C19" s="28"/>
      <c r="D19" s="33"/>
      <c r="E19" s="33"/>
      <c r="F19" s="29"/>
      <c r="G19" s="29"/>
      <c r="H19" s="29"/>
      <c r="I19" s="29"/>
      <c r="J19" s="28"/>
      <c r="K19" s="46"/>
      <c r="L19" s="28"/>
      <c r="M19" s="28"/>
    </row>
    <row r="20" spans="1:15" x14ac:dyDescent="0.25">
      <c r="B20" s="38" t="s">
        <v>14</v>
      </c>
      <c r="C20" s="28">
        <v>1</v>
      </c>
      <c r="D20" s="33">
        <v>56.02</v>
      </c>
      <c r="E20" s="32" t="s">
        <v>9</v>
      </c>
      <c r="F20" s="34">
        <f t="shared" ref="F20:F27" si="7">D20*10.764</f>
        <v>602.99928</v>
      </c>
      <c r="G20" s="29">
        <v>3.11</v>
      </c>
      <c r="H20" s="34">
        <f>G20*10.764</f>
        <v>33.476039999999998</v>
      </c>
      <c r="I20" s="34">
        <v>7.4</v>
      </c>
      <c r="J20" s="34">
        <f>I20*10.764</f>
        <v>79.653599999999997</v>
      </c>
      <c r="K20" s="47">
        <f>H20+J20</f>
        <v>113.12963999999999</v>
      </c>
      <c r="L20" s="42"/>
      <c r="M20" s="28"/>
    </row>
    <row r="21" spans="1:15" x14ac:dyDescent="0.25">
      <c r="A21" s="17"/>
      <c r="B21" s="28"/>
      <c r="C21" s="28">
        <v>2</v>
      </c>
      <c r="D21" s="33">
        <v>59.68</v>
      </c>
      <c r="E21" s="32" t="s">
        <v>9</v>
      </c>
      <c r="F21" s="34">
        <f t="shared" si="7"/>
        <v>642.39551999999992</v>
      </c>
      <c r="G21" s="29">
        <v>0</v>
      </c>
      <c r="H21" s="34">
        <f>G21*10.764</f>
        <v>0</v>
      </c>
      <c r="I21" s="34">
        <v>11</v>
      </c>
      <c r="J21" s="34">
        <f t="shared" ref="J21:J27" si="8">I21*10.764</f>
        <v>118.404</v>
      </c>
      <c r="K21" s="47">
        <f t="shared" ref="K21:K27" si="9">H21+J21</f>
        <v>118.404</v>
      </c>
      <c r="L21" s="42"/>
      <c r="M21" s="28"/>
    </row>
    <row r="22" spans="1:15" x14ac:dyDescent="0.25">
      <c r="A22" s="17"/>
      <c r="B22" s="28"/>
      <c r="C22" s="28">
        <v>3</v>
      </c>
      <c r="D22" s="33">
        <v>0</v>
      </c>
      <c r="E22">
        <v>0</v>
      </c>
      <c r="F22" s="34">
        <f t="shared" si="7"/>
        <v>0</v>
      </c>
      <c r="G22" s="29">
        <v>0</v>
      </c>
      <c r="H22" s="34">
        <f>G22*10.764</f>
        <v>0</v>
      </c>
      <c r="I22" s="34">
        <v>0</v>
      </c>
      <c r="J22" s="34">
        <f t="shared" si="8"/>
        <v>0</v>
      </c>
      <c r="K22" s="47">
        <f t="shared" si="9"/>
        <v>0</v>
      </c>
      <c r="L22" s="42"/>
      <c r="M22" s="28"/>
    </row>
    <row r="23" spans="1:15" x14ac:dyDescent="0.25">
      <c r="A23" s="17"/>
      <c r="B23" s="28"/>
      <c r="C23" s="28">
        <v>4</v>
      </c>
      <c r="D23" s="33">
        <v>77.52</v>
      </c>
      <c r="E23" s="32" t="s">
        <v>10</v>
      </c>
      <c r="F23" s="34">
        <f t="shared" si="7"/>
        <v>834.42527999999993</v>
      </c>
      <c r="G23" s="29">
        <v>7.92</v>
      </c>
      <c r="H23" s="34">
        <f t="shared" ref="H23:H27" si="10">G23*10.764</f>
        <v>85.250879999999995</v>
      </c>
      <c r="I23" s="34">
        <v>8.02</v>
      </c>
      <c r="J23" s="34">
        <f t="shared" si="8"/>
        <v>86.327279999999988</v>
      </c>
      <c r="K23" s="47">
        <f t="shared" si="9"/>
        <v>171.57815999999997</v>
      </c>
      <c r="L23" s="42"/>
      <c r="M23" s="28"/>
    </row>
    <row r="24" spans="1:15" x14ac:dyDescent="0.25">
      <c r="A24" s="17"/>
      <c r="B24" s="28"/>
      <c r="C24" s="28">
        <v>5</v>
      </c>
      <c r="D24" s="33">
        <v>59.68</v>
      </c>
      <c r="E24" s="32" t="s">
        <v>9</v>
      </c>
      <c r="F24" s="34">
        <f t="shared" si="7"/>
        <v>642.39551999999992</v>
      </c>
      <c r="G24" s="29">
        <v>0</v>
      </c>
      <c r="H24" s="34">
        <f t="shared" si="10"/>
        <v>0</v>
      </c>
      <c r="I24" s="29">
        <v>11</v>
      </c>
      <c r="J24" s="34">
        <f t="shared" si="8"/>
        <v>118.404</v>
      </c>
      <c r="K24" s="47">
        <f t="shared" si="9"/>
        <v>118.404</v>
      </c>
      <c r="L24" s="42"/>
      <c r="M24" s="28"/>
    </row>
    <row r="25" spans="1:15" x14ac:dyDescent="0.25">
      <c r="A25" s="17"/>
      <c r="B25" s="28"/>
      <c r="C25" s="28">
        <v>6</v>
      </c>
      <c r="D25" s="33">
        <v>52.19</v>
      </c>
      <c r="E25" s="30" t="s">
        <v>8</v>
      </c>
      <c r="F25" s="34">
        <f t="shared" si="7"/>
        <v>561.77315999999996</v>
      </c>
      <c r="G25" s="29">
        <v>6.94</v>
      </c>
      <c r="H25" s="34">
        <f t="shared" si="10"/>
        <v>74.702160000000006</v>
      </c>
      <c r="I25" s="29">
        <v>7.4</v>
      </c>
      <c r="J25" s="34">
        <f t="shared" si="8"/>
        <v>79.653599999999997</v>
      </c>
      <c r="K25" s="47">
        <f t="shared" si="9"/>
        <v>154.35576</v>
      </c>
      <c r="L25" s="42"/>
      <c r="M25" s="28"/>
    </row>
    <row r="26" spans="1:15" x14ac:dyDescent="0.25">
      <c r="A26" s="17"/>
      <c r="B26" s="28"/>
      <c r="C26" s="28">
        <v>7</v>
      </c>
      <c r="D26" s="33">
        <v>75.510000000000005</v>
      </c>
      <c r="E26" s="32" t="s">
        <v>10</v>
      </c>
      <c r="F26" s="34">
        <f t="shared" si="7"/>
        <v>812.78963999999996</v>
      </c>
      <c r="G26" s="29">
        <v>9.9499999999999993</v>
      </c>
      <c r="H26" s="34">
        <f t="shared" si="10"/>
        <v>107.10179999999998</v>
      </c>
      <c r="I26" s="29">
        <v>8.02</v>
      </c>
      <c r="J26" s="34">
        <f t="shared" si="8"/>
        <v>86.327279999999988</v>
      </c>
      <c r="K26" s="47">
        <f t="shared" si="9"/>
        <v>193.42907999999997</v>
      </c>
      <c r="L26" s="42"/>
      <c r="M26" s="28"/>
    </row>
    <row r="27" spans="1:15" x14ac:dyDescent="0.25">
      <c r="A27" s="17"/>
      <c r="B27" s="28"/>
      <c r="C27" s="28">
        <v>8</v>
      </c>
      <c r="D27" s="33">
        <v>61.63</v>
      </c>
      <c r="E27" s="32" t="s">
        <v>9</v>
      </c>
      <c r="F27" s="34">
        <f t="shared" si="7"/>
        <v>663.38531999999998</v>
      </c>
      <c r="G27" s="29">
        <v>0</v>
      </c>
      <c r="H27" s="34">
        <f t="shared" si="10"/>
        <v>0</v>
      </c>
      <c r="I27" s="29">
        <v>11.9</v>
      </c>
      <c r="J27" s="34">
        <f t="shared" si="8"/>
        <v>128.0916</v>
      </c>
      <c r="K27" s="47">
        <f t="shared" si="9"/>
        <v>128.0916</v>
      </c>
      <c r="L27" s="42"/>
      <c r="M27" s="28"/>
    </row>
    <row r="28" spans="1:15" x14ac:dyDescent="0.25">
      <c r="A28" s="17"/>
      <c r="B28" s="28"/>
      <c r="C28" s="28"/>
      <c r="D28" s="33"/>
      <c r="E28" s="33"/>
      <c r="F28" s="29"/>
      <c r="G28" s="29"/>
      <c r="H28" s="29"/>
      <c r="I28" s="29"/>
      <c r="J28" s="28"/>
      <c r="K28" s="46"/>
      <c r="L28" s="42"/>
      <c r="M28" s="28"/>
    </row>
    <row r="29" spans="1:15" x14ac:dyDescent="0.25">
      <c r="A29" s="17"/>
      <c r="B29" s="28"/>
      <c r="C29" s="28"/>
      <c r="D29" s="33"/>
      <c r="E29" s="33"/>
      <c r="F29" s="29"/>
      <c r="G29" s="29"/>
      <c r="H29" s="29"/>
      <c r="I29" s="29"/>
      <c r="J29" s="28"/>
      <c r="K29" s="46"/>
      <c r="L29" s="28"/>
      <c r="M29" s="28"/>
    </row>
    <row r="30" spans="1:15" x14ac:dyDescent="0.25">
      <c r="A30" s="17"/>
      <c r="B30" s="28"/>
      <c r="C30" s="28"/>
      <c r="D30" s="33"/>
      <c r="E30" s="33"/>
      <c r="F30" s="29"/>
      <c r="G30" s="29"/>
      <c r="H30" s="29"/>
      <c r="I30" s="29"/>
      <c r="J30" s="28"/>
      <c r="K30" s="46"/>
      <c r="L30" s="28"/>
      <c r="M30" s="28"/>
    </row>
    <row r="31" spans="1:15" x14ac:dyDescent="0.25">
      <c r="B31" s="38" t="s">
        <v>13</v>
      </c>
      <c r="C31" s="29">
        <v>1</v>
      </c>
      <c r="D31" s="33">
        <v>56.02</v>
      </c>
      <c r="E31" s="30" t="s">
        <v>9</v>
      </c>
      <c r="F31" s="34">
        <f t="shared" ref="F31:F38" si="11">D31*10.764</f>
        <v>602.99928</v>
      </c>
      <c r="G31" s="29">
        <v>3.11</v>
      </c>
      <c r="H31" s="34">
        <f>G31*10.764</f>
        <v>33.476039999999998</v>
      </c>
      <c r="I31" s="34">
        <v>7.4</v>
      </c>
      <c r="J31" s="34">
        <f>I31*10.764</f>
        <v>79.653599999999997</v>
      </c>
      <c r="K31" s="47">
        <f>H31+J31</f>
        <v>113.12963999999999</v>
      </c>
      <c r="L31" s="28"/>
      <c r="M31" s="35"/>
    </row>
    <row r="32" spans="1:15" x14ac:dyDescent="0.25">
      <c r="A32" s="17"/>
      <c r="B32" s="28"/>
      <c r="C32" s="29">
        <v>2</v>
      </c>
      <c r="D32" s="33">
        <v>59.68</v>
      </c>
      <c r="E32" s="30" t="s">
        <v>9</v>
      </c>
      <c r="F32" s="34">
        <f t="shared" si="11"/>
        <v>642.39551999999992</v>
      </c>
      <c r="G32" s="29">
        <v>0</v>
      </c>
      <c r="H32" s="34">
        <f>G32*10.764</f>
        <v>0</v>
      </c>
      <c r="I32" s="34">
        <v>11</v>
      </c>
      <c r="J32" s="34">
        <f t="shared" ref="J32:J38" si="12">I32*10.764</f>
        <v>118.404</v>
      </c>
      <c r="K32" s="47">
        <f t="shared" ref="K32:K38" si="13">H32+J32</f>
        <v>118.404</v>
      </c>
      <c r="L32" s="28"/>
      <c r="M32" s="35"/>
      <c r="O32" s="1"/>
    </row>
    <row r="33" spans="1:15" x14ac:dyDescent="0.25">
      <c r="A33" s="17"/>
      <c r="B33" s="28"/>
      <c r="C33" s="29">
        <v>3</v>
      </c>
      <c r="D33" s="33">
        <v>61.63</v>
      </c>
      <c r="E33" s="30" t="s">
        <v>9</v>
      </c>
      <c r="F33" s="34">
        <f t="shared" si="11"/>
        <v>663.38531999999998</v>
      </c>
      <c r="G33" s="29">
        <v>0</v>
      </c>
      <c r="H33" s="34">
        <v>0</v>
      </c>
      <c r="I33" s="34">
        <v>11.9</v>
      </c>
      <c r="J33" s="34">
        <f t="shared" si="12"/>
        <v>128.0916</v>
      </c>
      <c r="K33" s="47">
        <f t="shared" si="13"/>
        <v>128.0916</v>
      </c>
      <c r="L33" s="28"/>
      <c r="M33" s="35"/>
      <c r="O33" s="1"/>
    </row>
    <row r="34" spans="1:15" x14ac:dyDescent="0.25">
      <c r="A34" s="17"/>
      <c r="B34" s="28"/>
      <c r="C34" s="29">
        <v>4</v>
      </c>
      <c r="D34" s="33">
        <v>77.52</v>
      </c>
      <c r="E34" s="32" t="s">
        <v>10</v>
      </c>
      <c r="F34" s="34">
        <f t="shared" si="11"/>
        <v>834.42527999999993</v>
      </c>
      <c r="G34" s="29">
        <v>7.92</v>
      </c>
      <c r="H34" s="34">
        <f t="shared" ref="H34:H38" si="14">G34*10.764</f>
        <v>85.250879999999995</v>
      </c>
      <c r="I34" s="34">
        <v>8.02</v>
      </c>
      <c r="J34" s="34">
        <f t="shared" si="12"/>
        <v>86.327279999999988</v>
      </c>
      <c r="K34" s="47">
        <f t="shared" si="13"/>
        <v>171.57815999999997</v>
      </c>
      <c r="L34" s="28"/>
      <c r="M34" s="35"/>
      <c r="O34" s="1"/>
    </row>
    <row r="35" spans="1:15" x14ac:dyDescent="0.25">
      <c r="A35" s="17"/>
      <c r="B35" s="28"/>
      <c r="C35" s="29">
        <v>5</v>
      </c>
      <c r="D35" s="33">
        <v>59.68</v>
      </c>
      <c r="E35" s="32" t="s">
        <v>9</v>
      </c>
      <c r="F35" s="34">
        <f t="shared" si="11"/>
        <v>642.39551999999992</v>
      </c>
      <c r="G35" s="29">
        <v>0</v>
      </c>
      <c r="H35" s="34">
        <f t="shared" si="14"/>
        <v>0</v>
      </c>
      <c r="I35" s="29">
        <v>11</v>
      </c>
      <c r="J35" s="34">
        <f t="shared" si="12"/>
        <v>118.404</v>
      </c>
      <c r="K35" s="47">
        <f t="shared" si="13"/>
        <v>118.404</v>
      </c>
      <c r="L35" s="28"/>
      <c r="M35" s="35"/>
      <c r="O35" s="1"/>
    </row>
    <row r="36" spans="1:15" x14ac:dyDescent="0.25">
      <c r="A36" s="17"/>
      <c r="B36" s="28"/>
      <c r="C36" s="29">
        <v>6</v>
      </c>
      <c r="D36" s="33">
        <v>52.19</v>
      </c>
      <c r="E36" s="30" t="s">
        <v>8</v>
      </c>
      <c r="F36" s="34">
        <f t="shared" si="11"/>
        <v>561.77315999999996</v>
      </c>
      <c r="G36" s="29">
        <v>6.94</v>
      </c>
      <c r="H36" s="34">
        <f t="shared" si="14"/>
        <v>74.702160000000006</v>
      </c>
      <c r="I36" s="29">
        <v>7.4</v>
      </c>
      <c r="J36" s="34">
        <f t="shared" si="12"/>
        <v>79.653599999999997</v>
      </c>
      <c r="K36" s="47">
        <f t="shared" si="13"/>
        <v>154.35576</v>
      </c>
      <c r="L36" s="28"/>
      <c r="M36" s="35"/>
      <c r="O36" s="1"/>
    </row>
    <row r="37" spans="1:15" x14ac:dyDescent="0.25">
      <c r="A37" s="17"/>
      <c r="B37" s="28"/>
      <c r="C37" s="29">
        <v>7</v>
      </c>
      <c r="D37" s="33">
        <v>75.510000000000005</v>
      </c>
      <c r="E37" s="32" t="s">
        <v>10</v>
      </c>
      <c r="F37" s="34">
        <f t="shared" si="11"/>
        <v>812.78963999999996</v>
      </c>
      <c r="G37" s="29">
        <v>9.9499999999999993</v>
      </c>
      <c r="H37" s="34">
        <f t="shared" si="14"/>
        <v>107.10179999999998</v>
      </c>
      <c r="I37" s="29">
        <v>8.02</v>
      </c>
      <c r="J37" s="34">
        <f t="shared" si="12"/>
        <v>86.327279999999988</v>
      </c>
      <c r="K37" s="47">
        <f t="shared" si="13"/>
        <v>193.42907999999997</v>
      </c>
      <c r="L37" s="28"/>
      <c r="M37" s="35"/>
      <c r="O37" s="1"/>
    </row>
    <row r="38" spans="1:15" x14ac:dyDescent="0.25">
      <c r="A38" s="17"/>
      <c r="B38" s="28"/>
      <c r="C38" s="29">
        <v>8</v>
      </c>
      <c r="D38" s="33">
        <v>61.63</v>
      </c>
      <c r="E38" s="32" t="s">
        <v>9</v>
      </c>
      <c r="F38" s="34">
        <f t="shared" si="11"/>
        <v>663.38531999999998</v>
      </c>
      <c r="G38" s="29">
        <v>0</v>
      </c>
      <c r="H38" s="34">
        <f t="shared" si="14"/>
        <v>0</v>
      </c>
      <c r="I38" s="29">
        <v>11.9</v>
      </c>
      <c r="J38" s="34">
        <f t="shared" si="12"/>
        <v>128.0916</v>
      </c>
      <c r="K38" s="47">
        <f t="shared" si="13"/>
        <v>128.0916</v>
      </c>
      <c r="L38" s="28"/>
      <c r="M38" s="35"/>
      <c r="O38" s="1"/>
    </row>
    <row r="39" spans="1:15" x14ac:dyDescent="0.25">
      <c r="A39" s="17"/>
      <c r="B39" s="28"/>
      <c r="C39" s="28"/>
      <c r="D39" s="33"/>
      <c r="E39" s="33"/>
      <c r="F39" s="29"/>
      <c r="G39" s="29"/>
      <c r="H39" s="29"/>
      <c r="I39" s="29"/>
      <c r="J39" s="28"/>
      <c r="K39" s="46"/>
      <c r="L39" s="28"/>
      <c r="M39" s="28"/>
      <c r="O39" s="1"/>
    </row>
    <row r="40" spans="1:15" x14ac:dyDescent="0.25">
      <c r="B40" s="38" t="s">
        <v>15</v>
      </c>
      <c r="C40" s="29">
        <v>2</v>
      </c>
      <c r="D40" s="33">
        <v>79.8</v>
      </c>
      <c r="E40" s="32" t="s">
        <v>10</v>
      </c>
      <c r="F40" s="34">
        <f t="shared" ref="F40:F46" si="15">D40*10.764</f>
        <v>858.96719999999993</v>
      </c>
      <c r="G40" s="29">
        <v>0</v>
      </c>
      <c r="H40" s="34">
        <f>G40*10.764</f>
        <v>0</v>
      </c>
      <c r="I40" s="34">
        <v>17.010000000000002</v>
      </c>
      <c r="J40" s="34">
        <f>I40*10.764</f>
        <v>183.09564</v>
      </c>
      <c r="K40" s="47">
        <f>H40+J40</f>
        <v>183.09564</v>
      </c>
      <c r="L40" s="28">
        <v>40.799999999999997</v>
      </c>
      <c r="M40" s="35">
        <f>L40*10.764</f>
        <v>439.17119999999994</v>
      </c>
      <c r="N40" s="1">
        <f>M40*0.4</f>
        <v>175.66847999999999</v>
      </c>
      <c r="O40" s="1">
        <f>H40+J40+N40</f>
        <v>358.76411999999999</v>
      </c>
    </row>
    <row r="41" spans="1:15" x14ac:dyDescent="0.25">
      <c r="A41" s="17"/>
      <c r="B41" s="28" t="s">
        <v>18</v>
      </c>
      <c r="C41" s="29">
        <v>3</v>
      </c>
      <c r="D41" s="33">
        <v>61.63</v>
      </c>
      <c r="E41" s="32" t="s">
        <v>9</v>
      </c>
      <c r="F41" s="34">
        <f t="shared" si="15"/>
        <v>663.38531999999998</v>
      </c>
      <c r="G41" s="29">
        <v>0</v>
      </c>
      <c r="H41" s="34">
        <f>G41*10.764</f>
        <v>0</v>
      </c>
      <c r="I41" s="34">
        <v>11.9</v>
      </c>
      <c r="J41" s="34">
        <f t="shared" ref="J41:J46" si="16">I41*10.764</f>
        <v>128.0916</v>
      </c>
      <c r="K41" s="47">
        <f t="shared" ref="K41:K46" si="17">H41+J41</f>
        <v>128.0916</v>
      </c>
      <c r="L41" s="28">
        <v>0</v>
      </c>
      <c r="M41" s="28"/>
      <c r="N41" s="1">
        <f t="shared" ref="N41:N45" si="18">M41*0.4</f>
        <v>0</v>
      </c>
      <c r="O41" s="1">
        <f t="shared" ref="O41:O45" si="19">H41+J41+N41</f>
        <v>128.0916</v>
      </c>
    </row>
    <row r="42" spans="1:15" x14ac:dyDescent="0.25">
      <c r="A42" s="17"/>
      <c r="B42" s="28"/>
      <c r="C42" s="29">
        <v>4</v>
      </c>
      <c r="D42" s="33">
        <v>70.17</v>
      </c>
      <c r="E42" s="32" t="s">
        <v>9</v>
      </c>
      <c r="F42" s="34">
        <f t="shared" si="15"/>
        <v>755.30988000000002</v>
      </c>
      <c r="G42" s="29">
        <v>0</v>
      </c>
      <c r="H42" s="34">
        <f t="shared" ref="H42:H45" si="20">G42*10.764</f>
        <v>0</v>
      </c>
      <c r="I42" s="34">
        <v>8.0299999999999994</v>
      </c>
      <c r="J42" s="34">
        <f t="shared" si="16"/>
        <v>86.434919999999991</v>
      </c>
      <c r="K42" s="47">
        <f t="shared" si="17"/>
        <v>86.434919999999991</v>
      </c>
      <c r="L42" s="28">
        <v>18.8</v>
      </c>
      <c r="M42" s="35">
        <f>L42*10.764</f>
        <v>202.36320000000001</v>
      </c>
      <c r="N42" s="1">
        <f t="shared" si="18"/>
        <v>80.945280000000011</v>
      </c>
      <c r="O42" s="1">
        <f t="shared" si="19"/>
        <v>167.3802</v>
      </c>
    </row>
    <row r="43" spans="1:15" x14ac:dyDescent="0.25">
      <c r="A43" s="17"/>
      <c r="B43" s="28"/>
      <c r="C43" s="29">
        <v>5</v>
      </c>
      <c r="D43" s="33">
        <v>59.68</v>
      </c>
      <c r="E43" s="32" t="s">
        <v>9</v>
      </c>
      <c r="F43" s="34">
        <f t="shared" si="15"/>
        <v>642.39551999999992</v>
      </c>
      <c r="G43" s="29">
        <v>0</v>
      </c>
      <c r="H43" s="29">
        <f t="shared" si="20"/>
        <v>0</v>
      </c>
      <c r="I43" s="29">
        <v>11</v>
      </c>
      <c r="J43" s="34">
        <f t="shared" si="16"/>
        <v>118.404</v>
      </c>
      <c r="K43" s="47">
        <f t="shared" si="17"/>
        <v>118.404</v>
      </c>
      <c r="L43" s="28">
        <v>0</v>
      </c>
      <c r="M43" s="35">
        <f t="shared" ref="M43:M45" si="21">L43*10.764</f>
        <v>0</v>
      </c>
      <c r="N43" s="1">
        <f t="shared" si="18"/>
        <v>0</v>
      </c>
      <c r="O43" s="1">
        <f t="shared" si="19"/>
        <v>118.404</v>
      </c>
    </row>
    <row r="44" spans="1:15" x14ac:dyDescent="0.25">
      <c r="A44" s="17"/>
      <c r="B44" s="28"/>
      <c r="C44" s="29">
        <v>6</v>
      </c>
      <c r="D44" s="33">
        <v>52.19</v>
      </c>
      <c r="E44" s="30" t="s">
        <v>8</v>
      </c>
      <c r="F44" s="34">
        <f t="shared" si="15"/>
        <v>561.77315999999996</v>
      </c>
      <c r="G44" s="29">
        <v>6.94</v>
      </c>
      <c r="H44" s="34">
        <f>G44*10.764</f>
        <v>74.702160000000006</v>
      </c>
      <c r="I44" s="29">
        <v>7.4</v>
      </c>
      <c r="J44" s="34">
        <f t="shared" si="16"/>
        <v>79.653599999999997</v>
      </c>
      <c r="K44" s="47">
        <f t="shared" si="17"/>
        <v>154.35576</v>
      </c>
      <c r="L44" s="28">
        <v>0</v>
      </c>
      <c r="M44" s="35">
        <f t="shared" si="21"/>
        <v>0</v>
      </c>
      <c r="N44" s="1">
        <f t="shared" si="18"/>
        <v>0</v>
      </c>
      <c r="O44" s="1">
        <f t="shared" si="19"/>
        <v>154.35576</v>
      </c>
    </row>
    <row r="45" spans="1:15" x14ac:dyDescent="0.25">
      <c r="A45" s="17"/>
      <c r="B45" s="28"/>
      <c r="C45" s="29">
        <v>7</v>
      </c>
      <c r="D45" s="33">
        <v>75.510000000000005</v>
      </c>
      <c r="E45" s="32" t="s">
        <v>10</v>
      </c>
      <c r="F45" s="34">
        <f t="shared" si="15"/>
        <v>812.78963999999996</v>
      </c>
      <c r="G45" s="29">
        <v>9.9499999999999993</v>
      </c>
      <c r="H45" s="34">
        <f>G45*10.764</f>
        <v>107.10179999999998</v>
      </c>
      <c r="I45" s="29">
        <v>8.02</v>
      </c>
      <c r="J45" s="34">
        <f t="shared" si="16"/>
        <v>86.327279999999988</v>
      </c>
      <c r="K45" s="47">
        <f t="shared" si="17"/>
        <v>193.42907999999997</v>
      </c>
      <c r="L45" s="28">
        <v>0</v>
      </c>
      <c r="M45" s="35">
        <f t="shared" si="21"/>
        <v>0</v>
      </c>
      <c r="N45" s="1">
        <f t="shared" si="18"/>
        <v>0</v>
      </c>
      <c r="O45" s="1">
        <f t="shared" si="19"/>
        <v>193.42907999999997</v>
      </c>
    </row>
    <row r="46" spans="1:15" x14ac:dyDescent="0.25">
      <c r="A46" s="17"/>
      <c r="B46" s="28"/>
      <c r="C46" s="29">
        <v>8</v>
      </c>
      <c r="D46" s="33">
        <v>61.63</v>
      </c>
      <c r="E46" s="32" t="s">
        <v>9</v>
      </c>
      <c r="F46" s="34">
        <f t="shared" si="15"/>
        <v>663.38531999999998</v>
      </c>
      <c r="G46" s="29">
        <v>0</v>
      </c>
      <c r="H46" s="34">
        <f>G46*10.764</f>
        <v>0</v>
      </c>
      <c r="I46" s="29">
        <v>11.9</v>
      </c>
      <c r="J46" s="34">
        <f t="shared" si="16"/>
        <v>128.0916</v>
      </c>
      <c r="K46" s="47">
        <f t="shared" si="17"/>
        <v>128.0916</v>
      </c>
      <c r="L46" s="28">
        <v>0</v>
      </c>
      <c r="M46" s="28">
        <v>0</v>
      </c>
      <c r="N46">
        <v>0</v>
      </c>
      <c r="O46" s="1">
        <f>H46+J46+N46</f>
        <v>128.0916</v>
      </c>
    </row>
    <row r="47" spans="1:15" x14ac:dyDescent="0.25">
      <c r="A47" s="17"/>
      <c r="B47" s="28"/>
      <c r="C47" s="29"/>
      <c r="D47" s="33"/>
      <c r="E47" s="33"/>
      <c r="F47" s="29"/>
      <c r="G47" s="29"/>
      <c r="H47" s="29"/>
      <c r="I47" s="29"/>
      <c r="J47" s="28"/>
      <c r="K47" s="46"/>
      <c r="L47" s="28"/>
      <c r="M47" s="28"/>
    </row>
    <row r="48" spans="1:15" x14ac:dyDescent="0.25">
      <c r="A48" s="17"/>
      <c r="B48" s="28"/>
      <c r="C48" s="29"/>
      <c r="D48" s="33"/>
      <c r="E48" s="33"/>
      <c r="F48" s="29"/>
      <c r="G48" s="29"/>
      <c r="H48" s="29"/>
      <c r="I48" s="29"/>
      <c r="J48" s="28"/>
      <c r="K48" s="46"/>
      <c r="L48" s="28"/>
      <c r="M48" s="28"/>
    </row>
    <row r="49" spans="1:15" x14ac:dyDescent="0.25">
      <c r="A49" s="17"/>
      <c r="B49" s="38" t="s">
        <v>16</v>
      </c>
      <c r="C49" s="29">
        <v>2</v>
      </c>
      <c r="D49" s="33">
        <v>79.5</v>
      </c>
      <c r="E49" s="30" t="s">
        <v>10</v>
      </c>
      <c r="F49" s="34">
        <f t="shared" ref="F49:F55" si="22">D49*10.764</f>
        <v>855.73799999999994</v>
      </c>
      <c r="G49" s="29">
        <v>0</v>
      </c>
      <c r="H49" s="34">
        <f>G49*10.764</f>
        <v>0</v>
      </c>
      <c r="I49" s="34">
        <v>16.13</v>
      </c>
      <c r="J49" s="34">
        <f>I49*10.764</f>
        <v>173.62331999999998</v>
      </c>
      <c r="K49" s="47">
        <f>H49+J49</f>
        <v>173.62331999999998</v>
      </c>
      <c r="L49" s="28">
        <v>0</v>
      </c>
      <c r="M49" s="35">
        <v>0</v>
      </c>
      <c r="N49" s="1">
        <f t="shared" ref="N49:N54" si="23">M49*0.4</f>
        <v>0</v>
      </c>
      <c r="O49" s="1">
        <f>H49+J49+N49</f>
        <v>173.62331999999998</v>
      </c>
    </row>
    <row r="50" spans="1:15" x14ac:dyDescent="0.25">
      <c r="A50" s="17"/>
      <c r="B50" s="28" t="s">
        <v>19</v>
      </c>
      <c r="C50" s="29">
        <v>3</v>
      </c>
      <c r="D50" s="33">
        <v>79.760000000000005</v>
      </c>
      <c r="E50" s="30" t="s">
        <v>10</v>
      </c>
      <c r="F50" s="34">
        <f t="shared" si="22"/>
        <v>858.53664000000003</v>
      </c>
      <c r="G50" s="29">
        <v>0</v>
      </c>
      <c r="H50" s="34">
        <f>G50*10.764</f>
        <v>0</v>
      </c>
      <c r="I50" s="34">
        <v>17.649999999999999</v>
      </c>
      <c r="J50" s="34">
        <f t="shared" ref="J50:J54" si="24">I50*10.764</f>
        <v>189.98459999999997</v>
      </c>
      <c r="K50" s="47">
        <f t="shared" ref="K50:K54" si="25">H50+J50</f>
        <v>189.98459999999997</v>
      </c>
      <c r="L50" s="28">
        <v>51.98</v>
      </c>
      <c r="M50" s="35">
        <f>L50*10.764</f>
        <v>559.51271999999994</v>
      </c>
      <c r="N50" s="1">
        <f t="shared" si="23"/>
        <v>223.80508799999998</v>
      </c>
      <c r="O50" s="1">
        <f t="shared" ref="O50:O54" si="26">H50+J50+N50</f>
        <v>413.78968799999996</v>
      </c>
    </row>
    <row r="51" spans="1:15" x14ac:dyDescent="0.25">
      <c r="A51" s="17"/>
      <c r="B51" s="28"/>
      <c r="C51" s="29">
        <v>5</v>
      </c>
      <c r="D51" s="33">
        <v>59.68</v>
      </c>
      <c r="E51" s="30" t="s">
        <v>9</v>
      </c>
      <c r="F51" s="34">
        <f t="shared" si="22"/>
        <v>642.39551999999992</v>
      </c>
      <c r="G51" s="29">
        <v>0</v>
      </c>
      <c r="H51" s="34">
        <f>G51*10.764</f>
        <v>0</v>
      </c>
      <c r="I51" s="34">
        <v>11</v>
      </c>
      <c r="J51" s="34">
        <f t="shared" si="24"/>
        <v>118.404</v>
      </c>
      <c r="K51" s="47">
        <f t="shared" si="25"/>
        <v>118.404</v>
      </c>
      <c r="L51" s="28">
        <v>0</v>
      </c>
      <c r="M51" s="35">
        <v>0</v>
      </c>
      <c r="N51" s="1">
        <f t="shared" si="23"/>
        <v>0</v>
      </c>
      <c r="O51" s="1">
        <f t="shared" si="26"/>
        <v>118.404</v>
      </c>
    </row>
    <row r="52" spans="1:15" x14ac:dyDescent="0.25">
      <c r="A52" s="17"/>
      <c r="B52" s="28"/>
      <c r="C52" s="29">
        <v>6</v>
      </c>
      <c r="D52" s="33">
        <v>52.19</v>
      </c>
      <c r="E52" s="30" t="s">
        <v>8</v>
      </c>
      <c r="F52" s="34">
        <f t="shared" si="22"/>
        <v>561.77315999999996</v>
      </c>
      <c r="G52" s="29">
        <v>6.94</v>
      </c>
      <c r="H52" s="34">
        <f>G52*10.764</f>
        <v>74.702160000000006</v>
      </c>
      <c r="I52" s="29">
        <v>7.4</v>
      </c>
      <c r="J52" s="34">
        <f t="shared" si="24"/>
        <v>79.653599999999997</v>
      </c>
      <c r="K52" s="47">
        <f t="shared" si="25"/>
        <v>154.35576</v>
      </c>
      <c r="L52" s="28">
        <v>0</v>
      </c>
      <c r="M52" s="35">
        <v>0</v>
      </c>
      <c r="N52" s="1">
        <f t="shared" si="23"/>
        <v>0</v>
      </c>
      <c r="O52" s="1">
        <f t="shared" si="26"/>
        <v>154.35576</v>
      </c>
    </row>
    <row r="53" spans="1:15" x14ac:dyDescent="0.25">
      <c r="A53" s="17"/>
      <c r="B53" s="28"/>
      <c r="C53" s="29">
        <v>7</v>
      </c>
      <c r="D53" s="33">
        <v>75.510000000000005</v>
      </c>
      <c r="E53" s="32" t="s">
        <v>10</v>
      </c>
      <c r="F53" s="34">
        <f t="shared" si="22"/>
        <v>812.78963999999996</v>
      </c>
      <c r="G53" s="29">
        <v>9.9499999999999993</v>
      </c>
      <c r="H53" s="34">
        <f>G53*10.764</f>
        <v>107.10179999999998</v>
      </c>
      <c r="I53" s="29">
        <v>8.1999999999999993</v>
      </c>
      <c r="J53" s="34">
        <f t="shared" si="24"/>
        <v>88.264799999999994</v>
      </c>
      <c r="K53" s="47">
        <f t="shared" si="25"/>
        <v>195.36659999999998</v>
      </c>
      <c r="L53" s="28">
        <v>0</v>
      </c>
      <c r="M53" s="35">
        <v>0</v>
      </c>
      <c r="N53" s="1">
        <f t="shared" si="23"/>
        <v>0</v>
      </c>
      <c r="O53" s="1">
        <f t="shared" si="26"/>
        <v>195.36659999999998</v>
      </c>
    </row>
    <row r="54" spans="1:15" x14ac:dyDescent="0.25">
      <c r="A54" s="17"/>
      <c r="B54" s="28"/>
      <c r="C54" s="29">
        <v>8</v>
      </c>
      <c r="D54" s="33">
        <v>61.63</v>
      </c>
      <c r="E54" s="30" t="s">
        <v>9</v>
      </c>
      <c r="F54" s="34">
        <f t="shared" si="22"/>
        <v>663.38531999999998</v>
      </c>
      <c r="G54" s="29">
        <v>0</v>
      </c>
      <c r="H54" s="29">
        <v>0</v>
      </c>
      <c r="I54" s="29">
        <v>11.9</v>
      </c>
      <c r="J54" s="34">
        <f t="shared" si="24"/>
        <v>128.0916</v>
      </c>
      <c r="K54" s="47">
        <f t="shared" si="25"/>
        <v>128.0916</v>
      </c>
      <c r="L54" s="28">
        <v>0</v>
      </c>
      <c r="M54" s="35">
        <v>0</v>
      </c>
      <c r="N54" s="1">
        <f t="shared" si="23"/>
        <v>0</v>
      </c>
      <c r="O54" s="1">
        <f t="shared" si="26"/>
        <v>128.0916</v>
      </c>
    </row>
    <row r="55" spans="1:15" x14ac:dyDescent="0.25">
      <c r="A55" s="17"/>
      <c r="B55" s="28"/>
      <c r="C55" s="29"/>
      <c r="D55" s="33"/>
      <c r="E55" s="30"/>
      <c r="F55" s="34"/>
      <c r="G55" s="29"/>
      <c r="H55" s="34"/>
      <c r="I55" s="29"/>
      <c r="J55" s="34"/>
      <c r="K55" s="47"/>
      <c r="L55" s="28"/>
      <c r="M55" s="35"/>
      <c r="N55" s="1"/>
      <c r="O55" s="1"/>
    </row>
    <row r="56" spans="1:15" x14ac:dyDescent="0.25">
      <c r="A56" s="17"/>
      <c r="B56" s="28"/>
      <c r="C56" s="28"/>
      <c r="D56" s="33"/>
      <c r="E56" s="33"/>
      <c r="F56" s="29"/>
      <c r="G56" s="29"/>
      <c r="H56" s="29"/>
      <c r="I56" s="29"/>
      <c r="J56" s="28"/>
      <c r="K56" s="46"/>
      <c r="L56" s="28"/>
      <c r="M56" s="28"/>
    </row>
    <row r="57" spans="1:15" x14ac:dyDescent="0.25">
      <c r="A57" s="17"/>
      <c r="B57" s="28"/>
      <c r="C57" s="28"/>
      <c r="D57" s="33"/>
      <c r="E57" s="33"/>
      <c r="F57" s="29"/>
      <c r="G57" s="29"/>
      <c r="H57" s="29"/>
      <c r="I57" s="29"/>
      <c r="J57" s="28"/>
      <c r="K57" s="46"/>
      <c r="L57" s="28"/>
      <c r="M57" s="28"/>
    </row>
    <row r="58" spans="1:15" x14ac:dyDescent="0.25">
      <c r="A58" s="17"/>
      <c r="B58" s="28"/>
      <c r="C58" s="28"/>
      <c r="D58" s="33"/>
      <c r="E58" s="33"/>
      <c r="F58" s="29"/>
      <c r="G58" s="29"/>
      <c r="H58" s="29"/>
      <c r="I58" s="29"/>
      <c r="J58" s="28"/>
      <c r="K58" s="46"/>
      <c r="L58" s="28"/>
      <c r="M58" s="28"/>
    </row>
    <row r="59" spans="1:15" x14ac:dyDescent="0.25">
      <c r="A59" s="17"/>
      <c r="B59" s="38" t="s">
        <v>17</v>
      </c>
      <c r="C59" s="29">
        <v>2</v>
      </c>
      <c r="D59" s="33">
        <v>79.5</v>
      </c>
      <c r="E59" s="33" t="s">
        <v>21</v>
      </c>
      <c r="F59" s="34">
        <f t="shared" ref="F59:F64" si="27">D59*10.764</f>
        <v>855.73799999999994</v>
      </c>
      <c r="G59" s="29">
        <v>0</v>
      </c>
      <c r="H59" s="34">
        <f>G59*10.764</f>
        <v>0</v>
      </c>
      <c r="I59" s="34">
        <v>16.13</v>
      </c>
      <c r="J59" s="34">
        <f>I59*10.764</f>
        <v>173.62331999999998</v>
      </c>
      <c r="K59" s="47">
        <f>H59+J59</f>
        <v>173.62331999999998</v>
      </c>
      <c r="L59" s="28"/>
      <c r="M59" s="28"/>
      <c r="N59" s="1"/>
      <c r="O59" s="1"/>
    </row>
    <row r="60" spans="1:15" x14ac:dyDescent="0.25">
      <c r="A60" s="17"/>
      <c r="B60" s="28" t="s">
        <v>19</v>
      </c>
      <c r="C60" s="29">
        <v>3</v>
      </c>
      <c r="D60" s="33">
        <v>78.8</v>
      </c>
      <c r="E60" s="33" t="s">
        <v>21</v>
      </c>
      <c r="F60" s="34">
        <f t="shared" si="27"/>
        <v>848.20319999999992</v>
      </c>
      <c r="G60" s="29">
        <v>0</v>
      </c>
      <c r="H60" s="34">
        <f>G60*10.764</f>
        <v>0</v>
      </c>
      <c r="I60" s="34">
        <v>17.47</v>
      </c>
      <c r="J60" s="34">
        <f t="shared" ref="J60:J64" si="28">I60*10.764</f>
        <v>188.04707999999997</v>
      </c>
      <c r="K60" s="47">
        <f t="shared" ref="K60:K64" si="29">H60+J60</f>
        <v>188.04707999999997</v>
      </c>
      <c r="L60" s="28"/>
      <c r="M60" s="35"/>
      <c r="N60" s="1"/>
      <c r="O60" s="1"/>
    </row>
    <row r="61" spans="1:15" x14ac:dyDescent="0.25">
      <c r="A61" s="17"/>
      <c r="B61" s="28"/>
      <c r="C61" s="29">
        <v>5</v>
      </c>
      <c r="D61" s="33">
        <v>59.68</v>
      </c>
      <c r="E61" s="30" t="s">
        <v>9</v>
      </c>
      <c r="F61" s="34">
        <f t="shared" si="27"/>
        <v>642.39551999999992</v>
      </c>
      <c r="G61" s="29">
        <v>0</v>
      </c>
      <c r="H61" s="34">
        <f t="shared" ref="H61:H64" si="30">G61*10.764</f>
        <v>0</v>
      </c>
      <c r="I61" s="34">
        <v>11</v>
      </c>
      <c r="J61" s="34">
        <f t="shared" si="28"/>
        <v>118.404</v>
      </c>
      <c r="K61" s="47">
        <f t="shared" si="29"/>
        <v>118.404</v>
      </c>
      <c r="L61" s="28"/>
      <c r="M61" s="28"/>
      <c r="O61" s="1"/>
    </row>
    <row r="62" spans="1:15" x14ac:dyDescent="0.25">
      <c r="A62" s="17"/>
      <c r="B62" s="28"/>
      <c r="C62" s="29">
        <v>6</v>
      </c>
      <c r="D62" s="33">
        <v>52.19</v>
      </c>
      <c r="E62" s="30" t="s">
        <v>8</v>
      </c>
      <c r="F62" s="34">
        <f t="shared" si="27"/>
        <v>561.77315999999996</v>
      </c>
      <c r="G62" s="29">
        <v>6.94</v>
      </c>
      <c r="H62" s="34">
        <f t="shared" si="30"/>
        <v>74.702160000000006</v>
      </c>
      <c r="I62" s="29">
        <v>7.4</v>
      </c>
      <c r="J62" s="34">
        <f t="shared" si="28"/>
        <v>79.653599999999997</v>
      </c>
      <c r="K62" s="47">
        <f t="shared" si="29"/>
        <v>154.35576</v>
      </c>
      <c r="L62" s="28"/>
      <c r="M62" s="28"/>
      <c r="O62" s="1"/>
    </row>
    <row r="63" spans="1:15" x14ac:dyDescent="0.25">
      <c r="A63" s="17"/>
      <c r="B63" s="28"/>
      <c r="C63" s="29">
        <v>7</v>
      </c>
      <c r="D63" s="33">
        <v>75.510000000000005</v>
      </c>
      <c r="E63" s="32" t="s">
        <v>10</v>
      </c>
      <c r="F63" s="34">
        <f t="shared" si="27"/>
        <v>812.78963999999996</v>
      </c>
      <c r="G63" s="29">
        <v>9.9499999999999993</v>
      </c>
      <c r="H63" s="34">
        <f t="shared" si="30"/>
        <v>107.10179999999998</v>
      </c>
      <c r="I63" s="29">
        <v>8.02</v>
      </c>
      <c r="J63" s="34">
        <f t="shared" si="28"/>
        <v>86.327279999999988</v>
      </c>
      <c r="K63" s="47">
        <f t="shared" si="29"/>
        <v>193.42907999999997</v>
      </c>
      <c r="L63" s="28"/>
      <c r="M63" s="28"/>
      <c r="O63" s="1"/>
    </row>
    <row r="64" spans="1:15" x14ac:dyDescent="0.25">
      <c r="A64" s="17"/>
      <c r="B64" s="28"/>
      <c r="C64" s="29">
        <v>8</v>
      </c>
      <c r="D64" s="33">
        <v>61.63</v>
      </c>
      <c r="E64" s="30" t="s">
        <v>9</v>
      </c>
      <c r="F64" s="34">
        <f t="shared" si="27"/>
        <v>663.38531999999998</v>
      </c>
      <c r="G64" s="29">
        <v>0</v>
      </c>
      <c r="H64" s="34">
        <f t="shared" si="30"/>
        <v>0</v>
      </c>
      <c r="I64" s="29">
        <v>11.9</v>
      </c>
      <c r="J64" s="34">
        <f t="shared" si="28"/>
        <v>128.0916</v>
      </c>
      <c r="K64" s="47">
        <f t="shared" si="29"/>
        <v>128.0916</v>
      </c>
      <c r="L64" s="28"/>
      <c r="M64" s="28"/>
      <c r="O64" s="1"/>
    </row>
    <row r="65" spans="1:13" x14ac:dyDescent="0.25">
      <c r="A65" s="17"/>
      <c r="B65" s="28"/>
      <c r="C65" s="28"/>
      <c r="D65" s="33"/>
      <c r="E65" s="33"/>
      <c r="F65" s="29"/>
      <c r="G65" s="29"/>
      <c r="H65" s="29"/>
      <c r="I65" s="29"/>
      <c r="J65" s="28"/>
      <c r="K65" s="46"/>
      <c r="L65" s="28"/>
      <c r="M65" s="28"/>
    </row>
    <row r="66" spans="1:13" x14ac:dyDescent="0.25">
      <c r="A66" s="17"/>
      <c r="B66" s="28"/>
      <c r="C66" s="28"/>
      <c r="D66" s="33"/>
      <c r="E66" s="33"/>
      <c r="F66" s="29"/>
      <c r="G66" s="29"/>
      <c r="H66" s="29"/>
      <c r="I66" s="29"/>
      <c r="J66" s="28"/>
      <c r="K66" s="46"/>
      <c r="L66" s="28"/>
      <c r="M66" s="28"/>
    </row>
    <row r="67" spans="1:13" x14ac:dyDescent="0.25">
      <c r="A67" s="17"/>
      <c r="B67" s="28"/>
      <c r="C67" s="28"/>
      <c r="D67" s="33"/>
      <c r="E67" s="33"/>
      <c r="F67" s="29"/>
      <c r="G67" s="29"/>
      <c r="H67" s="29"/>
      <c r="I67" s="29"/>
      <c r="J67" s="28"/>
      <c r="K67" s="46"/>
      <c r="L67" s="28"/>
      <c r="M67" s="28"/>
    </row>
    <row r="68" spans="1:13" x14ac:dyDescent="0.25">
      <c r="A68" s="17"/>
      <c r="B68" s="28"/>
      <c r="C68" s="28"/>
      <c r="D68" s="33"/>
      <c r="E68" s="33"/>
      <c r="F68" s="29"/>
      <c r="G68" s="29"/>
      <c r="H68" s="29"/>
      <c r="I68" s="34">
        <f>D61+I61</f>
        <v>70.680000000000007</v>
      </c>
      <c r="J68" s="28"/>
      <c r="K68" s="46"/>
      <c r="L68" s="28"/>
      <c r="M68" s="28"/>
    </row>
    <row r="69" spans="1:13" x14ac:dyDescent="0.25">
      <c r="A69" s="17"/>
      <c r="B69" s="28"/>
      <c r="C69" s="28"/>
      <c r="D69" s="33"/>
      <c r="E69" s="33"/>
      <c r="F69" s="29"/>
      <c r="G69" s="29"/>
      <c r="H69" s="29"/>
      <c r="I69" s="34">
        <f>D62+I62+G62</f>
        <v>66.53</v>
      </c>
      <c r="J69" s="28"/>
      <c r="K69" s="46"/>
      <c r="L69" s="28"/>
      <c r="M69" s="28"/>
    </row>
    <row r="70" spans="1:13" x14ac:dyDescent="0.25">
      <c r="A70" s="17"/>
      <c r="B70" s="28"/>
      <c r="C70" s="28"/>
      <c r="D70" s="33"/>
      <c r="E70" s="33"/>
      <c r="F70" s="29"/>
      <c r="G70" s="29"/>
      <c r="H70" s="29"/>
      <c r="I70" s="29"/>
      <c r="J70" s="28"/>
      <c r="K70" s="46"/>
      <c r="L70" s="28"/>
      <c r="M70" s="28"/>
    </row>
    <row r="71" spans="1:13" x14ac:dyDescent="0.25">
      <c r="A71" s="17"/>
      <c r="B71" s="28"/>
      <c r="C71" s="28"/>
      <c r="D71" s="33"/>
      <c r="E71" s="33"/>
      <c r="F71" s="29"/>
      <c r="G71" s="29"/>
      <c r="H71" s="29"/>
      <c r="I71" s="29"/>
      <c r="J71" s="28"/>
      <c r="K71" s="46"/>
      <c r="L71" s="28"/>
      <c r="M71" s="28"/>
    </row>
    <row r="72" spans="1:13" x14ac:dyDescent="0.25">
      <c r="A72" s="17"/>
      <c r="B72" s="28"/>
      <c r="C72" s="28"/>
      <c r="D72" s="33"/>
      <c r="E72" s="33"/>
      <c r="F72" s="29"/>
      <c r="G72" s="29"/>
      <c r="H72" s="29"/>
      <c r="I72" s="29"/>
      <c r="J72" s="28"/>
      <c r="K72" s="46"/>
      <c r="L72" s="28"/>
      <c r="M72" s="28"/>
    </row>
    <row r="73" spans="1:13" x14ac:dyDescent="0.25">
      <c r="A73" s="17"/>
      <c r="B73" s="28"/>
      <c r="C73" s="28"/>
      <c r="D73" s="33"/>
      <c r="E73" s="33"/>
      <c r="F73" s="29"/>
      <c r="G73" s="29"/>
      <c r="H73" s="29"/>
      <c r="I73" s="29"/>
      <c r="J73" s="28"/>
      <c r="K73" s="46"/>
      <c r="L73" s="28"/>
      <c r="M73" s="28"/>
    </row>
    <row r="74" spans="1:13" x14ac:dyDescent="0.25">
      <c r="A74" s="17"/>
      <c r="B74" s="28"/>
      <c r="C74" s="28"/>
      <c r="D74" s="33"/>
      <c r="E74" s="33"/>
      <c r="F74" s="29"/>
      <c r="G74" s="29"/>
      <c r="H74" s="29"/>
      <c r="I74" s="29"/>
      <c r="J74" s="28"/>
      <c r="K74" s="46"/>
      <c r="L74" s="28"/>
      <c r="M74" s="28"/>
    </row>
    <row r="75" spans="1:13" x14ac:dyDescent="0.25">
      <c r="A75" s="17"/>
      <c r="B75" s="28"/>
      <c r="C75" s="28"/>
      <c r="D75" s="33"/>
      <c r="E75" s="33"/>
      <c r="F75" s="29"/>
      <c r="G75" s="29"/>
      <c r="H75" s="29"/>
      <c r="I75" s="29"/>
      <c r="J75" s="28"/>
      <c r="K75" s="46"/>
      <c r="L75" s="28"/>
      <c r="M75" s="28"/>
    </row>
    <row r="76" spans="1:13" x14ac:dyDescent="0.25">
      <c r="A76" s="17"/>
      <c r="B76" s="28"/>
      <c r="C76" s="28"/>
      <c r="D76" s="33"/>
      <c r="E76" s="33"/>
      <c r="F76" s="29"/>
      <c r="G76" s="29"/>
      <c r="H76" s="29"/>
      <c r="I76" s="29"/>
      <c r="J76" s="28"/>
      <c r="K76" s="46"/>
      <c r="L76" s="28"/>
      <c r="M76" s="28"/>
    </row>
    <row r="77" spans="1:13" x14ac:dyDescent="0.25">
      <c r="A77" s="17"/>
      <c r="B77" s="28"/>
      <c r="C77" s="28"/>
      <c r="D77" s="33"/>
      <c r="E77" s="33"/>
      <c r="F77" s="29"/>
      <c r="G77" s="29"/>
      <c r="H77" s="29"/>
      <c r="I77" s="29"/>
      <c r="J77" s="28"/>
      <c r="K77" s="46"/>
      <c r="L77" s="28"/>
      <c r="M77" s="28"/>
    </row>
    <row r="78" spans="1:13" x14ac:dyDescent="0.25">
      <c r="A78" s="17"/>
      <c r="B78" s="28"/>
      <c r="C78" s="28"/>
      <c r="D78" s="33"/>
      <c r="E78" s="33"/>
      <c r="F78" s="29"/>
      <c r="G78" s="29"/>
      <c r="H78" s="29"/>
      <c r="I78" s="29"/>
      <c r="J78" s="28"/>
      <c r="K78" s="46"/>
      <c r="L78" s="28"/>
      <c r="M78" s="28"/>
    </row>
    <row r="79" spans="1:13" x14ac:dyDescent="0.25">
      <c r="A79" s="17"/>
      <c r="B79" s="28"/>
      <c r="C79" s="28"/>
      <c r="D79" s="33"/>
      <c r="E79" s="33"/>
      <c r="F79" s="29"/>
      <c r="G79" s="29"/>
      <c r="H79" s="29"/>
      <c r="I79" s="29"/>
      <c r="J79" s="28"/>
      <c r="K79" s="46"/>
      <c r="L79" s="28"/>
      <c r="M79" s="28"/>
    </row>
    <row r="80" spans="1:13" x14ac:dyDescent="0.25">
      <c r="A80" s="17"/>
      <c r="B80" s="28"/>
      <c r="C80" s="28"/>
      <c r="D80" s="33"/>
      <c r="E80" s="33"/>
      <c r="F80" s="29"/>
      <c r="G80" s="29"/>
      <c r="H80" s="29"/>
      <c r="I80" s="29"/>
      <c r="J80" s="28"/>
      <c r="K80" s="46"/>
      <c r="L80" s="28"/>
      <c r="M80" s="28"/>
    </row>
    <row r="81" spans="1:13" x14ac:dyDescent="0.25">
      <c r="A81" s="17"/>
      <c r="B81" s="28"/>
      <c r="C81" s="28"/>
      <c r="D81" s="33"/>
      <c r="E81" s="33"/>
      <c r="F81" s="29"/>
      <c r="G81" s="29"/>
      <c r="H81" s="29"/>
      <c r="I81" s="29"/>
      <c r="J81" s="28"/>
      <c r="K81" s="46"/>
      <c r="L81" s="28"/>
      <c r="M81" s="28"/>
    </row>
    <row r="82" spans="1:13" x14ac:dyDescent="0.25">
      <c r="A82" s="17"/>
      <c r="B82" s="28"/>
      <c r="C82" s="28"/>
      <c r="D82" s="33"/>
      <c r="E82" s="33"/>
      <c r="F82" s="29"/>
      <c r="G82" s="29"/>
      <c r="H82" s="29"/>
      <c r="I82" s="29"/>
      <c r="J82" s="28"/>
      <c r="K82" s="46"/>
      <c r="L82" s="28"/>
      <c r="M82" s="28"/>
    </row>
    <row r="83" spans="1:13" x14ac:dyDescent="0.25">
      <c r="A83" s="17"/>
      <c r="B83" s="28"/>
      <c r="C83" s="28"/>
      <c r="D83" s="33"/>
      <c r="E83" s="33"/>
      <c r="F83" s="29"/>
      <c r="G83" s="29"/>
      <c r="H83" s="29"/>
      <c r="I83" s="29"/>
      <c r="J83" s="28"/>
      <c r="K83" s="46"/>
      <c r="L83" s="28"/>
      <c r="M83" s="28"/>
    </row>
    <row r="84" spans="1:13" x14ac:dyDescent="0.25">
      <c r="A84" s="17"/>
      <c r="B84" s="28"/>
      <c r="C84" s="28"/>
      <c r="D84" s="33"/>
      <c r="E84" s="33"/>
      <c r="F84" s="29"/>
      <c r="G84" s="29"/>
      <c r="H84" s="29"/>
      <c r="I84" s="29"/>
      <c r="J84" s="28"/>
      <c r="K84" s="46"/>
      <c r="L84" s="28"/>
      <c r="M84" s="28"/>
    </row>
    <row r="85" spans="1:13" x14ac:dyDescent="0.25">
      <c r="A85" s="17"/>
      <c r="B85" s="28"/>
      <c r="C85" s="28"/>
      <c r="D85" s="33"/>
      <c r="E85" s="33"/>
      <c r="F85" s="29"/>
      <c r="G85" s="29"/>
      <c r="H85" s="29"/>
      <c r="I85" s="29"/>
      <c r="J85" s="28"/>
      <c r="K85" s="46"/>
      <c r="L85" s="28"/>
      <c r="M85" s="28"/>
    </row>
    <row r="86" spans="1:13" x14ac:dyDescent="0.25">
      <c r="A86" s="17"/>
      <c r="B86" s="28"/>
      <c r="C86" s="28"/>
      <c r="D86" s="33"/>
      <c r="E86" s="33"/>
      <c r="F86" s="29"/>
      <c r="G86" s="29"/>
      <c r="H86" s="29"/>
      <c r="I86" s="29"/>
      <c r="J86" s="28"/>
      <c r="K86" s="46"/>
      <c r="L86" s="28"/>
      <c r="M86" s="28"/>
    </row>
    <row r="87" spans="1:13" x14ac:dyDescent="0.25">
      <c r="A87" s="17"/>
      <c r="B87" s="28"/>
      <c r="C87" s="28"/>
      <c r="D87" s="33"/>
      <c r="E87" s="33"/>
      <c r="F87" s="29"/>
      <c r="G87" s="29"/>
      <c r="H87" s="29"/>
      <c r="I87" s="29"/>
      <c r="J87" s="28"/>
      <c r="K87" s="46"/>
      <c r="L87" s="28"/>
      <c r="M87" s="28"/>
    </row>
    <row r="88" spans="1:13" x14ac:dyDescent="0.25">
      <c r="A88" s="17"/>
      <c r="B88" s="28"/>
      <c r="C88" s="28"/>
      <c r="D88" s="33"/>
      <c r="E88" s="33"/>
      <c r="F88" s="29"/>
      <c r="G88" s="29"/>
      <c r="H88" s="29"/>
      <c r="I88" s="29"/>
      <c r="J88" s="28"/>
      <c r="K88" s="46"/>
      <c r="L88" s="28"/>
      <c r="M88" s="28"/>
    </row>
    <row r="89" spans="1:13" x14ac:dyDescent="0.25">
      <c r="A89" s="17"/>
      <c r="B89" s="28"/>
      <c r="C89" s="28"/>
      <c r="D89" s="33"/>
      <c r="E89" s="33"/>
      <c r="F89" s="29"/>
      <c r="G89" s="29"/>
      <c r="H89" s="29"/>
      <c r="I89" s="29"/>
      <c r="J89" s="28"/>
      <c r="K89" s="46"/>
      <c r="L89" s="28"/>
      <c r="M89" s="28"/>
    </row>
    <row r="90" spans="1:13" x14ac:dyDescent="0.25">
      <c r="A90" s="17"/>
      <c r="B90" s="28"/>
      <c r="C90" s="28"/>
      <c r="D90" s="33"/>
      <c r="E90" s="33"/>
      <c r="F90" s="29"/>
      <c r="G90" s="29"/>
      <c r="H90" s="29"/>
      <c r="I90" s="29"/>
      <c r="J90" s="28"/>
      <c r="K90" s="46"/>
      <c r="L90" s="28"/>
      <c r="M90" s="28"/>
    </row>
    <row r="91" spans="1:13" x14ac:dyDescent="0.25">
      <c r="A91" s="17"/>
      <c r="B91" s="28"/>
      <c r="C91" s="28"/>
      <c r="D91" s="33"/>
      <c r="E91" s="33"/>
      <c r="F91" s="29"/>
      <c r="G91" s="29"/>
      <c r="H91" s="29"/>
      <c r="I91" s="29"/>
      <c r="J91" s="28"/>
      <c r="K91" s="46"/>
      <c r="L91" s="28"/>
      <c r="M91" s="28"/>
    </row>
    <row r="92" spans="1:13" x14ac:dyDescent="0.25">
      <c r="A92" s="17"/>
      <c r="B92" s="28"/>
      <c r="C92" s="28"/>
      <c r="D92" s="33"/>
      <c r="E92" s="33"/>
      <c r="F92" s="29"/>
      <c r="G92" s="29"/>
      <c r="H92" s="29"/>
      <c r="I92" s="29"/>
      <c r="J92" s="28"/>
      <c r="K92" s="46"/>
      <c r="L92" s="28"/>
      <c r="M92" s="2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86"/>
  <sheetViews>
    <sheetView topLeftCell="A38" zoomScale="145" zoomScaleNormal="145" workbookViewId="0">
      <selection activeCell="J53" sqref="J53"/>
    </sheetView>
  </sheetViews>
  <sheetFormatPr defaultRowHeight="15" x14ac:dyDescent="0.25"/>
  <sheetData>
    <row r="1" spans="21:27" ht="19.5" customHeight="1" x14ac:dyDescent="0.25"/>
    <row r="2" spans="21:27" ht="17.25" customHeight="1" x14ac:dyDescent="0.25"/>
    <row r="15" spans="21:27" ht="13.5" customHeight="1" thickBot="1" x14ac:dyDescent="0.3"/>
    <row r="16" spans="21:27" ht="17.25" thickBot="1" x14ac:dyDescent="0.3">
      <c r="U16" s="9"/>
      <c r="V16" s="9"/>
      <c r="W16" s="9"/>
      <c r="X16" s="1"/>
      <c r="Y16" s="9"/>
      <c r="Z16" s="22"/>
      <c r="AA16" s="1"/>
    </row>
    <row r="17" spans="21:27" ht="17.25" thickBot="1" x14ac:dyDescent="0.3">
      <c r="U17" s="11"/>
      <c r="V17" s="11"/>
      <c r="W17" s="11"/>
      <c r="X17" s="1"/>
      <c r="Y17" s="11"/>
      <c r="Z17" s="22"/>
      <c r="AA17" s="1"/>
    </row>
    <row r="32" spans="21:27" ht="15.75" thickBot="1" x14ac:dyDescent="0.3"/>
    <row r="33" spans="2:19" x14ac:dyDescent="0.25">
      <c r="P33" s="7"/>
      <c r="Q33" s="7"/>
      <c r="R33" s="7"/>
      <c r="S33" s="8"/>
    </row>
    <row r="34" spans="2:19" ht="15.75" thickBot="1" x14ac:dyDescent="0.3">
      <c r="P34" s="3"/>
      <c r="Q34" s="3"/>
      <c r="R34" s="3"/>
      <c r="S34" s="4"/>
    </row>
    <row r="35" spans="2:19" ht="15.75" thickBot="1" x14ac:dyDescent="0.3">
      <c r="P35" s="3"/>
      <c r="Q35" s="3"/>
      <c r="R35" s="3"/>
      <c r="S35" s="4"/>
    </row>
    <row r="41" spans="2:19" ht="15.75" thickBot="1" x14ac:dyDescent="0.3"/>
    <row r="42" spans="2:19" ht="17.25" thickBot="1" x14ac:dyDescent="0.3">
      <c r="B42" s="9">
        <v>1</v>
      </c>
      <c r="C42" s="9" t="s">
        <v>9</v>
      </c>
      <c r="D42" s="9">
        <v>70.17</v>
      </c>
      <c r="E42" s="43">
        <f>D42*10.764</f>
        <v>755.30988000000002</v>
      </c>
      <c r="F42" s="53">
        <v>1</v>
      </c>
    </row>
    <row r="43" spans="2:19" ht="17.25" thickBot="1" x14ac:dyDescent="0.3">
      <c r="B43" s="11">
        <v>2</v>
      </c>
      <c r="C43" s="11" t="s">
        <v>10</v>
      </c>
      <c r="D43" s="11">
        <v>78.8</v>
      </c>
      <c r="E43" s="43">
        <f t="shared" ref="E43:E56" si="0">D43*10.764</f>
        <v>848.20319999999992</v>
      </c>
      <c r="F43" s="54">
        <v>2</v>
      </c>
    </row>
    <row r="44" spans="2:19" ht="17.25" thickBot="1" x14ac:dyDescent="0.3">
      <c r="B44" s="9">
        <v>3</v>
      </c>
      <c r="C44" s="9" t="s">
        <v>10</v>
      </c>
      <c r="D44" s="9">
        <v>79.5</v>
      </c>
      <c r="E44" s="43">
        <f t="shared" si="0"/>
        <v>855.73799999999994</v>
      </c>
      <c r="F44" s="53">
        <v>3</v>
      </c>
    </row>
    <row r="45" spans="2:19" ht="17.25" thickBot="1" x14ac:dyDescent="0.3">
      <c r="B45" s="11">
        <v>4</v>
      </c>
      <c r="C45" s="11" t="s">
        <v>10</v>
      </c>
      <c r="D45" s="11">
        <v>79.760000000000005</v>
      </c>
      <c r="E45" s="43">
        <f t="shared" si="0"/>
        <v>858.53664000000003</v>
      </c>
      <c r="F45" s="54">
        <v>1</v>
      </c>
    </row>
    <row r="46" spans="2:19" ht="17.25" thickBot="1" x14ac:dyDescent="0.3">
      <c r="B46" s="9">
        <v>5</v>
      </c>
      <c r="C46" s="9" t="s">
        <v>10</v>
      </c>
      <c r="D46" s="9">
        <v>79.8</v>
      </c>
      <c r="E46" s="43">
        <f t="shared" si="0"/>
        <v>858.96719999999993</v>
      </c>
      <c r="F46" s="53">
        <v>1</v>
      </c>
    </row>
    <row r="47" spans="2:19" ht="17.25" thickBot="1" x14ac:dyDescent="0.3">
      <c r="B47" s="11">
        <v>6</v>
      </c>
      <c r="C47" s="11" t="s">
        <v>10</v>
      </c>
      <c r="D47" s="11">
        <v>85.44</v>
      </c>
      <c r="E47" s="43">
        <f t="shared" si="0"/>
        <v>919.67615999999987</v>
      </c>
      <c r="F47" s="54">
        <v>7</v>
      </c>
    </row>
    <row r="48" spans="2:19" ht="17.25" thickBot="1" x14ac:dyDescent="0.3">
      <c r="B48" s="11">
        <v>16</v>
      </c>
      <c r="C48" s="11" t="s">
        <v>8</v>
      </c>
      <c r="D48" s="11">
        <v>51.42</v>
      </c>
      <c r="E48" s="43">
        <f t="shared" si="0"/>
        <v>553.48487999999998</v>
      </c>
      <c r="F48" s="54">
        <v>2</v>
      </c>
    </row>
    <row r="49" spans="2:6" ht="17.25" thickBot="1" x14ac:dyDescent="0.3">
      <c r="B49" s="9">
        <v>17</v>
      </c>
      <c r="C49" s="9" t="s">
        <v>8</v>
      </c>
      <c r="D49" s="9">
        <v>59.13</v>
      </c>
      <c r="E49" s="43">
        <f t="shared" si="0"/>
        <v>636.47532000000001</v>
      </c>
      <c r="F49" s="53">
        <v>13</v>
      </c>
    </row>
    <row r="50" spans="2:6" ht="17.25" thickBot="1" x14ac:dyDescent="0.3">
      <c r="B50" s="11">
        <v>18</v>
      </c>
      <c r="C50" s="11" t="s">
        <v>9</v>
      </c>
      <c r="D50" s="11">
        <v>59.13</v>
      </c>
      <c r="E50" s="43">
        <f t="shared" si="0"/>
        <v>636.47532000000001</v>
      </c>
      <c r="F50" s="54">
        <v>7</v>
      </c>
    </row>
    <row r="51" spans="2:6" ht="17.25" thickBot="1" x14ac:dyDescent="0.3">
      <c r="B51" s="9">
        <v>19</v>
      </c>
      <c r="C51" s="9" t="s">
        <v>9</v>
      </c>
      <c r="D51" s="9">
        <v>59.68</v>
      </c>
      <c r="E51" s="43">
        <f t="shared" si="0"/>
        <v>642.39551999999992</v>
      </c>
      <c r="F51" s="53">
        <v>22</v>
      </c>
    </row>
    <row r="52" spans="2:6" ht="17.25" thickBot="1" x14ac:dyDescent="0.3">
      <c r="B52" s="11">
        <v>20</v>
      </c>
      <c r="C52" s="11" t="s">
        <v>10</v>
      </c>
      <c r="D52" s="11">
        <v>86.85</v>
      </c>
      <c r="E52" s="43">
        <f t="shared" si="0"/>
        <v>934.85339999999985</v>
      </c>
      <c r="F52" s="54">
        <v>1</v>
      </c>
    </row>
    <row r="53" spans="2:6" ht="17.25" thickBot="1" x14ac:dyDescent="0.3">
      <c r="B53" s="9">
        <v>21</v>
      </c>
      <c r="C53" s="9" t="s">
        <v>10</v>
      </c>
      <c r="D53" s="9">
        <v>87.07</v>
      </c>
      <c r="E53" s="43">
        <f t="shared" si="0"/>
        <v>937.22147999999981</v>
      </c>
      <c r="F53" s="53">
        <v>1</v>
      </c>
    </row>
    <row r="54" spans="2:6" ht="17.25" thickBot="1" x14ac:dyDescent="0.3">
      <c r="B54" s="11">
        <v>22</v>
      </c>
      <c r="C54" s="11" t="s">
        <v>9</v>
      </c>
      <c r="D54" s="11">
        <v>62.09</v>
      </c>
      <c r="E54" s="43">
        <f t="shared" si="0"/>
        <v>668.33676000000003</v>
      </c>
      <c r="F54" s="54">
        <v>2</v>
      </c>
    </row>
    <row r="55" spans="2:6" ht="17.25" thickBot="1" x14ac:dyDescent="0.3">
      <c r="B55" s="9">
        <v>23</v>
      </c>
      <c r="C55" s="9" t="s">
        <v>9</v>
      </c>
      <c r="D55" s="9">
        <v>61.63</v>
      </c>
      <c r="E55" s="43">
        <f t="shared" si="0"/>
        <v>663.38531999999998</v>
      </c>
      <c r="F55" s="53">
        <v>18</v>
      </c>
    </row>
    <row r="56" spans="2:6" ht="17.25" thickBot="1" x14ac:dyDescent="0.3">
      <c r="B56" s="11">
        <v>24</v>
      </c>
      <c r="C56" s="11" t="s">
        <v>10</v>
      </c>
      <c r="D56" s="11">
        <v>85.46</v>
      </c>
      <c r="E56" s="43">
        <f t="shared" si="0"/>
        <v>919.89143999999987</v>
      </c>
      <c r="F56" s="54">
        <v>11</v>
      </c>
    </row>
    <row r="57" spans="2:6" x14ac:dyDescent="0.25">
      <c r="F57" s="55">
        <f>SUM(F42:F56)</f>
        <v>92</v>
      </c>
    </row>
    <row r="86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27"/>
  <sheetViews>
    <sheetView topLeftCell="B1" zoomScale="115" zoomScaleNormal="115" workbookViewId="0">
      <selection activeCell="H27" sqref="H27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10"/>
      <c r="K4" s="2"/>
      <c r="M4" s="18"/>
      <c r="N4" s="19"/>
      <c r="O4" s="19">
        <f>M4+N4+J4</f>
        <v>0</v>
      </c>
      <c r="P4" s="2" t="e">
        <f>O4/G4</f>
        <v>#DIV/0!</v>
      </c>
    </row>
    <row r="5" spans="4:16" x14ac:dyDescent="0.25">
      <c r="J5" s="10"/>
      <c r="K5" s="2"/>
      <c r="M5" s="18"/>
      <c r="N5" s="19"/>
      <c r="O5" s="18"/>
    </row>
    <row r="6" spans="4:16" x14ac:dyDescent="0.25">
      <c r="J6" s="10"/>
      <c r="K6" s="2"/>
      <c r="L6" s="2"/>
      <c r="M6" s="18"/>
      <c r="N6" s="18"/>
      <c r="O6" s="18"/>
    </row>
    <row r="7" spans="4:16" x14ac:dyDescent="0.25">
      <c r="J7" s="10"/>
      <c r="K7" s="2"/>
    </row>
    <row r="8" spans="4:16" x14ac:dyDescent="0.25">
      <c r="J8" s="10"/>
      <c r="K8" s="2"/>
    </row>
    <row r="9" spans="4:16" x14ac:dyDescent="0.25">
      <c r="J9" s="10"/>
      <c r="K9" s="2"/>
      <c r="L9" s="2"/>
    </row>
    <row r="10" spans="4:16" x14ac:dyDescent="0.25">
      <c r="D10" s="18"/>
      <c r="E10" s="18"/>
      <c r="F10" s="18"/>
      <c r="G10" s="18"/>
      <c r="H10" s="18"/>
      <c r="J10" s="10"/>
      <c r="K10" s="19"/>
      <c r="L10" s="2"/>
    </row>
    <row r="11" spans="4:16" x14ac:dyDescent="0.25">
      <c r="D11" s="18"/>
      <c r="E11" s="18"/>
      <c r="F11" s="18"/>
      <c r="G11" s="18"/>
      <c r="H11" s="18"/>
      <c r="J11" s="10"/>
      <c r="K11" s="19"/>
      <c r="L11" s="2"/>
    </row>
    <row r="12" spans="4:16" x14ac:dyDescent="0.25">
      <c r="D12" s="18"/>
      <c r="E12" s="18"/>
      <c r="F12" s="18"/>
      <c r="G12" s="18"/>
      <c r="J12" s="10"/>
      <c r="K12" s="19"/>
      <c r="L12" s="2"/>
    </row>
    <row r="13" spans="4:16" x14ac:dyDescent="0.25">
      <c r="D13" s="18"/>
      <c r="E13" s="18"/>
      <c r="F13" s="18"/>
      <c r="G13" s="18"/>
      <c r="H13" s="18"/>
      <c r="J13" s="10"/>
      <c r="K13" s="19"/>
      <c r="L13" s="2"/>
    </row>
    <row r="14" spans="4:16" x14ac:dyDescent="0.25">
      <c r="D14" s="18"/>
      <c r="E14" s="18"/>
      <c r="F14" s="18"/>
      <c r="G14" s="18"/>
      <c r="H14" s="18"/>
      <c r="J14" s="25"/>
      <c r="K14" s="19"/>
      <c r="L14" s="2"/>
    </row>
    <row r="15" spans="4:16" x14ac:dyDescent="0.25">
      <c r="D15" s="18"/>
      <c r="E15" s="18"/>
      <c r="F15" s="18"/>
      <c r="G15" s="18"/>
      <c r="H15" s="18"/>
      <c r="K15" s="19"/>
      <c r="L15" s="2"/>
    </row>
    <row r="16" spans="4:16" x14ac:dyDescent="0.25">
      <c r="D16" s="18"/>
      <c r="E16" s="18"/>
      <c r="F16" s="18"/>
      <c r="G16" s="18"/>
      <c r="H16" s="18"/>
      <c r="K16" s="19"/>
      <c r="L16" s="2"/>
    </row>
    <row r="17" spans="4:12" x14ac:dyDescent="0.25">
      <c r="D17" s="18"/>
      <c r="E17" s="18"/>
      <c r="F17" s="18"/>
      <c r="G17" s="18"/>
      <c r="H17" s="18"/>
      <c r="K17" s="19"/>
      <c r="L17" s="2"/>
    </row>
    <row r="18" spans="4:12" x14ac:dyDescent="0.25">
      <c r="D18" s="18"/>
      <c r="E18" s="18"/>
      <c r="F18" s="18"/>
      <c r="G18" s="18"/>
      <c r="H18" s="18"/>
      <c r="K18" s="19"/>
      <c r="L18" s="2"/>
    </row>
    <row r="19" spans="4:12" x14ac:dyDescent="0.25">
      <c r="D19" s="1"/>
      <c r="L19" s="2"/>
    </row>
    <row r="27" spans="4:12" x14ac:dyDescent="0.25">
      <c r="F27">
        <v>21700</v>
      </c>
      <c r="G27">
        <v>2078.6999999999998</v>
      </c>
      <c r="H27">
        <f>F27*G27</f>
        <v>45107789.999999993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K9" sqref="K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8" sqref="K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K12" sqref="K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D21" sqref="D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Madhuban</vt:lpstr>
      <vt:lpstr>Area</vt:lpstr>
      <vt:lpstr>RERA</vt:lpstr>
      <vt:lpstr>IGR</vt:lpstr>
      <vt:lpstr>Listing1</vt:lpstr>
      <vt:lpstr>Listing2</vt:lpstr>
      <vt:lpstr>Listing3</vt:lpstr>
      <vt:lpstr>Listing4</vt:lpstr>
      <vt:lpstr>Sheet2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2024-11-21T06:55:06Z</dcterms:modified>
</cp:coreProperties>
</file>