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Siddharth Tapase - SBI - Approx\"/>
    </mc:Choice>
  </mc:AlternateContent>
  <xr:revisionPtr revIDLastSave="0" documentId="13_ncr:1_{C911E3D9-835B-4C81-ADCA-C429A6C2FA4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3" i="23" l="1"/>
  <c r="S12" i="23"/>
  <c r="S11" i="23"/>
  <c r="V16" i="22"/>
  <c r="U16" i="22"/>
  <c r="T13" i="21"/>
  <c r="V11" i="20"/>
  <c r="T14" i="19"/>
  <c r="V12" i="19"/>
  <c r="U12" i="19"/>
  <c r="U11" i="19"/>
  <c r="T11" i="15"/>
  <c r="U17" i="14"/>
  <c r="V15" i="14"/>
  <c r="U16" i="14"/>
  <c r="U15" i="14"/>
  <c r="U14" i="14"/>
  <c r="T14" i="13"/>
  <c r="T13" i="13"/>
  <c r="T12" i="13"/>
  <c r="G33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<sst xmlns="http://schemas.openxmlformats.org/spreadsheetml/2006/main" count="48" uniqueCount="42">
  <si>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</si>
  <si>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</si>
  <si>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</si>
  <si>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</si>
  <si>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</si>
  <si>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</si>
  <si>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</si>
  <si>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</si>
  <si>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</si>
  <si>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</si>
  <si>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</si>
  <si>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</si>
  <si>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</si>
  <si>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</si>
  <si>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</si>
  <si>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</si>
  <si>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</si>
  <si>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</si>
  <si>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</si>
  <si>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</si>
  <si>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</si>
  <si>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</si>
  <si>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</si>
  <si>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</si>
  <si>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</si>
  <si>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</si>
  <si>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</si>
  <si>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</si>
  <si>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</si>
  <si>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</si>
  <si>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</si>
  <si>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</si>
  <si>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</si>
  <si>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</si>
  <si>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</si>
  <si>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</si>
  <si>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</si>
  <si>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</si>
  <si>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</si>
  <si>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</si>
  <si>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RACPC- Chinchpokli ) - Siddharth Tapase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</si>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</sst>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40</xdr:row>
      <xdr:rowOff>162947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BF0432-BBD1-4889-A5B3-4825DD43E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3257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31</xdr:row>
      <xdr:rowOff>143693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934F04-6A56-4261-9D6A-B7AB91380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58586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248876</xdr:colOff>
      <xdr:row>37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2F9C7-A8C3-466A-AF14-C247361B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783276" cy="6563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45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9D1A95-D8C7-4246-839C-B9E4F18FA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7582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40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18DE0A-866F-4879-BE92-F892C4FB4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7516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48</xdr:row>
      <xdr:rowOff>134572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C8B86-5526-4CAC-8CB5-1147DAA57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44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067C1A-1E1B-4B3B-A556-50FF86E2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7125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296507</xdr:colOff>
      <xdr:row>38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E0F0E1-FE52-4F80-92BE-7F3368B5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30907" cy="74019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34E5DC-B823-4D9E-B79B-953163C2C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20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39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97C0AE-98EA-45D3-A3FE-FC3C19412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27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39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0F37E7-EB38-4CAF-AE55-16375A237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240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zoomScaleNormal="100" workbookViewId="0">
      <selection activeCell="T15" sqref="T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376</v>
      </c>
      <c r="C3" s="4">
        <f>B3*1.2</f>
        <v>451.2</v>
      </c>
      <c r="D3" s="4">
        <f t="shared" ref="D3:D14" si="2">C3*1.2</f>
        <v>541.43999999999994</v>
      </c>
      <c r="E3" s="5">
        <f t="shared" ref="E3:E14" si="3">R3</f>
        <v>4500000</v>
      </c>
      <c r="F3" s="9">
        <f t="shared" ref="F3:F14" si="4">ROUND((E3/B3),0)</f>
        <v>11968</v>
      </c>
      <c r="G3" s="9">
        <f t="shared" ref="G3:G14" si="5">ROUND((E3/C3),0)</f>
        <v>9973</v>
      </c>
      <c r="H3" s="9">
        <f t="shared" ref="H3:H14" si="6">ROUND((E3/D3),0)</f>
        <v>8311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376</v>
      </c>
      <c r="R3" s="2">
        <v>4500000</v>
      </c>
    </row>
    <row r="4" spans="1:20" x14ac:dyDescent="0.25">
      <c r="A4" s="4">
        <f t="shared" ref="A4:A9" si="9">N4</f>
        <v>0</v>
      </c>
      <c r="B4" s="4">
        <f t="shared" ref="B4:B9" si="10">Q4</f>
        <v>370</v>
      </c>
      <c r="C4" s="4">
        <f t="shared" ref="C4:C9" si="11">B4*1.2</f>
        <v>444</v>
      </c>
      <c r="D4" s="4">
        <f t="shared" ref="D4:D9" si="12">C4*1.2</f>
        <v>532.79999999999995</v>
      </c>
      <c r="E4" s="5">
        <f t="shared" ref="E4:E9" si="13">R4</f>
        <v>4400000</v>
      </c>
      <c r="F4" s="9">
        <f t="shared" ref="F4:F9" si="14">ROUND((E4/B4),0)</f>
        <v>11892</v>
      </c>
      <c r="G4" s="9">
        <f t="shared" ref="G4:G9" si="15">ROUND((E4/C4),0)</f>
        <v>9910</v>
      </c>
      <c r="H4" s="9">
        <f t="shared" ref="H4:H9" si="16">ROUND((E4/D4),0)</f>
        <v>8258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370</v>
      </c>
      <c r="R4" s="2">
        <v>4400000</v>
      </c>
    </row>
    <row r="5" spans="1:20" x14ac:dyDescent="0.25">
      <c r="A5" s="4">
        <f t="shared" si="9"/>
        <v>0</v>
      </c>
      <c r="B5" s="4">
        <f t="shared" si="10"/>
        <v>300</v>
      </c>
      <c r="C5" s="4">
        <f t="shared" si="11"/>
        <v>360</v>
      </c>
      <c r="D5" s="4">
        <f t="shared" si="12"/>
        <v>432</v>
      </c>
      <c r="E5" s="5">
        <f t="shared" si="13"/>
        <v>4210000</v>
      </c>
      <c r="F5" s="9">
        <f t="shared" si="14"/>
        <v>14033</v>
      </c>
      <c r="G5" s="9">
        <f t="shared" si="15"/>
        <v>11694</v>
      </c>
      <c r="H5" s="9">
        <f t="shared" si="16"/>
        <v>9745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300</v>
      </c>
      <c r="R5" s="2">
        <v>4210000</v>
      </c>
    </row>
    <row r="6" spans="1:20" x14ac:dyDescent="0.25">
      <c r="A6" s="4">
        <f t="shared" si="9"/>
        <v>0</v>
      </c>
      <c r="B6" s="4">
        <f t="shared" si="10"/>
        <v>605</v>
      </c>
      <c r="C6" s="4">
        <f t="shared" si="11"/>
        <v>726</v>
      </c>
      <c r="D6" s="4">
        <f t="shared" si="12"/>
        <v>871.19999999999993</v>
      </c>
      <c r="E6" s="5">
        <f t="shared" si="13"/>
        <v>8000000</v>
      </c>
      <c r="F6" s="9">
        <f t="shared" si="14"/>
        <v>13223</v>
      </c>
      <c r="G6" s="9">
        <f t="shared" si="15"/>
        <v>11019</v>
      </c>
      <c r="H6" s="9">
        <f t="shared" si="16"/>
        <v>9183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605</v>
      </c>
      <c r="R6" s="2">
        <v>8000000</v>
      </c>
    </row>
    <row r="7" spans="1:20" x14ac:dyDescent="0.25">
      <c r="A7" s="4">
        <f t="shared" si="9"/>
        <v>0</v>
      </c>
      <c r="B7" s="4">
        <f t="shared" si="10"/>
        <v>282</v>
      </c>
      <c r="C7" s="4">
        <f t="shared" si="11"/>
        <v>338.4</v>
      </c>
      <c r="D7" s="4">
        <f t="shared" si="12"/>
        <v>406.08</v>
      </c>
      <c r="E7" s="5">
        <f t="shared" si="13"/>
        <v>3500000</v>
      </c>
      <c r="F7" s="9">
        <f t="shared" si="14"/>
        <v>12411</v>
      </c>
      <c r="G7" s="9">
        <f t="shared" si="15"/>
        <v>10343</v>
      </c>
      <c r="H7" s="9">
        <f t="shared" si="16"/>
        <v>8619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282</v>
      </c>
      <c r="R7" s="2">
        <v>3500000</v>
      </c>
    </row>
    <row r="8" spans="1:20" x14ac:dyDescent="0.25">
      <c r="A8" s="4">
        <f t="shared" si="9"/>
        <v>0</v>
      </c>
      <c r="B8" s="4">
        <f t="shared" si="10"/>
        <v>377</v>
      </c>
      <c r="C8" s="4">
        <f t="shared" si="11"/>
        <v>452.4</v>
      </c>
      <c r="D8" s="4">
        <f t="shared" si="12"/>
        <v>542.88</v>
      </c>
      <c r="E8" s="5">
        <f t="shared" si="13"/>
        <v>4000000</v>
      </c>
      <c r="F8" s="9">
        <f t="shared" si="14"/>
        <v>10610</v>
      </c>
      <c r="G8" s="9">
        <f t="shared" si="15"/>
        <v>8842</v>
      </c>
      <c r="H8" s="9">
        <f t="shared" si="16"/>
        <v>7368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377</v>
      </c>
      <c r="R8" s="2">
        <v>4000000</v>
      </c>
    </row>
    <row r="9" spans="1:20" x14ac:dyDescent="0.25">
      <c r="A9" s="4">
        <f t="shared" si="9"/>
        <v>0</v>
      </c>
      <c r="B9" s="4">
        <f t="shared" si="10"/>
        <v>733</v>
      </c>
      <c r="C9" s="4">
        <f t="shared" si="11"/>
        <v>879.6</v>
      </c>
      <c r="D9" s="4">
        <f t="shared" si="12"/>
        <v>1055.52</v>
      </c>
      <c r="E9" s="5">
        <f t="shared" si="13"/>
        <v>8515000</v>
      </c>
      <c r="F9" s="9">
        <f t="shared" si="14"/>
        <v>11617</v>
      </c>
      <c r="G9" s="9">
        <f t="shared" si="15"/>
        <v>9681</v>
      </c>
      <c r="H9" s="9">
        <f t="shared" si="16"/>
        <v>8067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733</v>
      </c>
      <c r="R9" s="2">
        <v>8515000</v>
      </c>
    </row>
    <row r="10" spans="1:20" x14ac:dyDescent="0.25">
      <c r="A10" s="4">
        <f t="shared" si="0"/>
        <v>0</v>
      </c>
      <c r="B10" s="4">
        <f t="shared" si="1"/>
        <v>369</v>
      </c>
      <c r="C10" s="4">
        <f t="shared" ref="C10:C14" si="19">B10*1.2</f>
        <v>442.8</v>
      </c>
      <c r="D10" s="4">
        <f t="shared" si="2"/>
        <v>531.36</v>
      </c>
      <c r="E10" s="5">
        <f t="shared" si="3"/>
        <v>4600000</v>
      </c>
      <c r="F10" s="9">
        <f t="shared" si="4"/>
        <v>12466</v>
      </c>
      <c r="G10" s="9">
        <f t="shared" si="5"/>
        <v>10388</v>
      </c>
      <c r="H10" s="9">
        <f t="shared" si="6"/>
        <v>8657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369</v>
      </c>
      <c r="R10" s="2">
        <v>4600000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1">N16</f>
        <v>0</v>
      </c>
      <c r="B16" s="4">
        <f t="shared" ref="B16:B28" si="32">Q16</f>
        <v>430</v>
      </c>
      <c r="C16" s="4">
        <f>B16*1.2</f>
        <v>516</v>
      </c>
      <c r="D16" s="4">
        <f t="shared" ref="D16:D28" si="33">C16*1.2</f>
        <v>619.19999999999993</v>
      </c>
      <c r="E16" s="5">
        <f t="shared" ref="E16:E28" si="34">R16</f>
        <v>6200000</v>
      </c>
      <c r="F16" s="9">
        <f t="shared" ref="F16:F28" si="35">ROUND((E16/B16),0)</f>
        <v>14419</v>
      </c>
      <c r="G16" s="9">
        <f t="shared" ref="G16:G28" si="36">ROUND((E16/C16),0)</f>
        <v>12016</v>
      </c>
      <c r="H16" s="9">
        <f t="shared" ref="H16:H28" si="37">ROUND((E16/D16),0)</f>
        <v>10013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430</v>
      </c>
      <c r="R16" s="2">
        <v>6200000</v>
      </c>
    </row>
    <row r="17" spans="1:24" x14ac:dyDescent="0.25">
      <c r="A17" s="4">
        <f t="shared" si="31"/>
        <v>0</v>
      </c>
      <c r="B17" s="4">
        <f t="shared" si="32"/>
        <v>507</v>
      </c>
      <c r="C17" s="4">
        <f t="shared" ref="C17:C28" si="40">B17*1.2</f>
        <v>608.4</v>
      </c>
      <c r="D17" s="4">
        <f t="shared" si="33"/>
        <v>730.07999999999993</v>
      </c>
      <c r="E17" s="5">
        <f t="shared" si="34"/>
        <v>5727000</v>
      </c>
      <c r="F17" s="9">
        <f t="shared" si="35"/>
        <v>11296</v>
      </c>
      <c r="G17" s="9">
        <f t="shared" si="36"/>
        <v>9413</v>
      </c>
      <c r="H17" s="9">
        <f t="shared" si="37"/>
        <v>7844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507</v>
      </c>
      <c r="R17" s="2">
        <v>5727000</v>
      </c>
    </row>
    <row r="18" spans="1:24" x14ac:dyDescent="0.25">
      <c r="A18" s="4">
        <f t="shared" si="31"/>
        <v>0</v>
      </c>
      <c r="B18" s="4">
        <f t="shared" si="32"/>
        <v>300</v>
      </c>
      <c r="C18" s="4">
        <f t="shared" si="40"/>
        <v>360</v>
      </c>
      <c r="D18" s="4">
        <f t="shared" si="33"/>
        <v>432</v>
      </c>
      <c r="E18" s="5">
        <f t="shared" si="34"/>
        <v>5999000</v>
      </c>
      <c r="F18" s="9">
        <f t="shared" si="35"/>
        <v>19997</v>
      </c>
      <c r="G18" s="9">
        <f t="shared" si="36"/>
        <v>16664</v>
      </c>
      <c r="H18" s="9">
        <f t="shared" si="37"/>
        <v>13887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300</v>
      </c>
      <c r="R18" s="2">
        <v>5999000</v>
      </c>
    </row>
    <row r="19" spans="1:24" x14ac:dyDescent="0.25">
      <c r="A19" s="4">
        <f t="shared" si="31"/>
        <v>0</v>
      </c>
      <c r="B19" s="4">
        <f t="shared" si="32"/>
        <v>916.66666666666674</v>
      </c>
      <c r="C19" s="4">
        <f t="shared" si="40"/>
        <v>1100</v>
      </c>
      <c r="D19" s="4">
        <f t="shared" si="33"/>
        <v>1320</v>
      </c>
      <c r="E19" s="5">
        <f t="shared" si="34"/>
        <v>11500000</v>
      </c>
      <c r="F19" s="9">
        <f t="shared" si="35"/>
        <v>12545</v>
      </c>
      <c r="G19" s="9">
        <f t="shared" si="36"/>
        <v>10455</v>
      </c>
      <c r="H19" s="9">
        <f t="shared" si="37"/>
        <v>8712</v>
      </c>
      <c r="I19" s="4" t="e">
        <f>#REF!</f>
        <v>#REF!</v>
      </c>
      <c r="J19" s="4">
        <f t="shared" si="38"/>
        <v>0</v>
      </c>
      <c r="O19">
        <v>0</v>
      </c>
      <c r="P19">
        <v>1100</v>
      </c>
      <c r="Q19">
        <f t="shared" si="39"/>
        <v>916.66666666666674</v>
      </c>
      <c r="R19" s="2">
        <v>11500000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4" ht="15.75" x14ac:dyDescent="0.25">
      <c r="E33" t="s">
        <v>41</v>
      </c>
      <c r="F33" s="7">
        <v>27.908000000000001</v>
      </c>
      <c r="G33">
        <f>F33*10.764</f>
        <v>300.40171199999997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5:24" ht="15.75" x14ac:dyDescent="0.25">
      <c r="S34" s="10"/>
      <c r="T34" s="10"/>
      <c r="U34" s="17" t="s">
        <v>18</v>
      </c>
      <c r="V34" s="23"/>
      <c r="W34" s="24">
        <f>W35-W33</f>
        <v>61</v>
      </c>
      <c r="X34" s="41">
        <v>2025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-1.5</v>
      </c>
      <c r="X36" s="24"/>
    </row>
    <row r="37" spans="5:24" ht="15.75" x14ac:dyDescent="0.25">
      <c r="U37" s="17"/>
      <c r="V37" s="26"/>
      <c r="W37" s="27">
        <v>0</v>
      </c>
      <c r="X37" s="27"/>
    </row>
    <row r="38" spans="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14000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16500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300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4950000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W45*0.98</f>
        <v>4851000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3960000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750000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10312.5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3:T13"/>
  <sheetViews>
    <sheetView zoomScaleNormal="100" workbookViewId="0">
      <selection activeCell="T14" sqref="T14"/>
    </sheetView>
  </sheetViews>
  <sheetFormatPr defaultRowHeight="15" x14ac:dyDescent="0.25"/>
  <sheetData>
    <row r="13" spans="19:20" x14ac:dyDescent="0.25">
      <c r="S13">
        <v>35.067999999999998</v>
      </c>
      <c r="T13">
        <f>S13*10.764</f>
        <v>377.47195199999993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U11:V16"/>
  <sheetViews>
    <sheetView workbookViewId="0">
      <selection activeCell="V17" sqref="V17"/>
    </sheetView>
  </sheetViews>
  <sheetFormatPr defaultRowHeight="15" x14ac:dyDescent="0.25"/>
  <sheetData>
    <row r="11" spans="21:22" x14ac:dyDescent="0.25">
      <c r="U11">
        <v>44.314999999999998</v>
      </c>
    </row>
    <row r="12" spans="21:22" x14ac:dyDescent="0.25">
      <c r="U12">
        <v>4.1849999999999996</v>
      </c>
    </row>
    <row r="13" spans="21:22" x14ac:dyDescent="0.25">
      <c r="U13">
        <v>9.9499999999999993</v>
      </c>
    </row>
    <row r="14" spans="21:22" x14ac:dyDescent="0.25">
      <c r="U14">
        <v>6.375</v>
      </c>
    </row>
    <row r="15" spans="21:22" x14ac:dyDescent="0.25">
      <c r="U15">
        <v>3.3</v>
      </c>
    </row>
    <row r="16" spans="21:22" x14ac:dyDescent="0.25">
      <c r="U16">
        <f>SUM(U11:U15)</f>
        <v>68.125</v>
      </c>
      <c r="V16">
        <f>U16*10.764</f>
        <v>733.2974999999999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R11:S13"/>
  <sheetViews>
    <sheetView workbookViewId="0">
      <selection activeCell="U13" sqref="U13"/>
    </sheetView>
  </sheetViews>
  <sheetFormatPr defaultRowHeight="15" x14ac:dyDescent="0.25"/>
  <sheetData>
    <row r="11" spans="18:19" x14ac:dyDescent="0.25">
      <c r="R11">
        <v>30.53</v>
      </c>
      <c r="S11">
        <f>R11*10.764</f>
        <v>328.62491999999997</v>
      </c>
    </row>
    <row r="12" spans="18:19" x14ac:dyDescent="0.25">
      <c r="R12">
        <v>3.72</v>
      </c>
      <c r="S12">
        <f>R12*10.764</f>
        <v>40.042079999999999</v>
      </c>
    </row>
    <row r="13" spans="18:19" x14ac:dyDescent="0.25">
      <c r="S13">
        <f>SUM(S11:S12)</f>
        <v>368.66699999999997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T44"/>
  <sheetViews>
    <sheetView zoomScaleNormal="100" workbookViewId="0">
      <selection activeCell="T14" sqref="T14"/>
    </sheetView>
  </sheetViews>
  <sheetFormatPr defaultRowHeight="15" x14ac:dyDescent="0.25"/>
  <sheetData>
    <row r="12" spans="19:20" x14ac:dyDescent="0.25">
      <c r="S12">
        <v>30.914999999999999</v>
      </c>
      <c r="T12">
        <f>S12*10.764</f>
        <v>332.76905999999997</v>
      </c>
    </row>
    <row r="13" spans="19:20" x14ac:dyDescent="0.25">
      <c r="S13">
        <v>4.05</v>
      </c>
      <c r="T13">
        <f>S13*10.764</f>
        <v>43.594199999999994</v>
      </c>
    </row>
    <row r="14" spans="19:20" x14ac:dyDescent="0.25">
      <c r="T14">
        <f>SUM(T12:T13)</f>
        <v>376.36325999999997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4:V17"/>
  <sheetViews>
    <sheetView topLeftCell="A6" workbookViewId="0">
      <selection activeCell="U17" sqref="U17"/>
    </sheetView>
  </sheetViews>
  <sheetFormatPr defaultRowHeight="15" x14ac:dyDescent="0.25"/>
  <sheetData>
    <row r="14" spans="20:22" x14ac:dyDescent="0.25">
      <c r="T14">
        <v>29.715</v>
      </c>
      <c r="U14">
        <f>T14*10.764</f>
        <v>319.85226</v>
      </c>
    </row>
    <row r="15" spans="20:22" x14ac:dyDescent="0.25">
      <c r="T15">
        <v>11.756</v>
      </c>
      <c r="U15">
        <f>T15*10.764</f>
        <v>126.541584</v>
      </c>
      <c r="V15">
        <f>U15*0.4</f>
        <v>50.6166336</v>
      </c>
    </row>
    <row r="16" spans="20:22" x14ac:dyDescent="0.25">
      <c r="U16">
        <f>SUM(U14:U15)</f>
        <v>446.393844</v>
      </c>
    </row>
    <row r="17" spans="21:21" x14ac:dyDescent="0.25">
      <c r="U17">
        <f>V15+U14</f>
        <v>370.4688936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1"/>
  <sheetViews>
    <sheetView zoomScaleNormal="100" workbookViewId="0">
      <selection activeCell="T12" sqref="T12"/>
    </sheetView>
  </sheetViews>
  <sheetFormatPr defaultRowHeight="15" x14ac:dyDescent="0.25"/>
  <sheetData>
    <row r="2" spans="1:20" x14ac:dyDescent="0.25">
      <c r="A2" s="6"/>
    </row>
    <row r="11" spans="1:20" x14ac:dyDescent="0.25">
      <c r="S11">
        <v>27.908000000000001</v>
      </c>
      <c r="T11">
        <f>S11*10.764</f>
        <v>300.40171199999997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4" sqref="S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U19" sqref="U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4"/>
  <sheetViews>
    <sheetView workbookViewId="0">
      <selection activeCell="T15" sqref="T15"/>
    </sheetView>
  </sheetViews>
  <sheetFormatPr defaultRowHeight="15" x14ac:dyDescent="0.25"/>
  <sheetData>
    <row r="1" spans="1:22" x14ac:dyDescent="0.25">
      <c r="A1" s="6"/>
    </row>
    <row r="11" spans="1:22" x14ac:dyDescent="0.25">
      <c r="T11">
        <v>40.402999999999999</v>
      </c>
      <c r="U11">
        <f>T11*10.764</f>
        <v>434.89789199999996</v>
      </c>
    </row>
    <row r="12" spans="1:22" x14ac:dyDescent="0.25">
      <c r="T12">
        <v>39.585000000000001</v>
      </c>
      <c r="U12">
        <f>T12*10.764</f>
        <v>426.09294</v>
      </c>
      <c r="V12">
        <f>U12*0.4</f>
        <v>170.43717600000002</v>
      </c>
    </row>
    <row r="14" spans="1:22" x14ac:dyDescent="0.25">
      <c r="T14">
        <f>U11+V12</f>
        <v>605.33506799999998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U11:V11"/>
  <sheetViews>
    <sheetView zoomScaleNormal="100" workbookViewId="0">
      <selection activeCell="V12" sqref="V12"/>
    </sheetView>
  </sheetViews>
  <sheetFormatPr defaultRowHeight="15" x14ac:dyDescent="0.25"/>
  <sheetData>
    <row r="11" spans="21:22" x14ac:dyDescent="0.25">
      <c r="U11">
        <v>26.158000000000001</v>
      </c>
      <c r="V11">
        <f>U11*10.764</f>
        <v>281.56471199999999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2024-11-21T12:26:16Z</dcterms:modified>
</cp:coreProperties>
</file>