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Mayuresh Javkar  - SBI\"/>
    </mc:Choice>
  </mc:AlternateContent>
  <xr:revisionPtr revIDLastSave="0" documentId="13_ncr:1_{A7166E90-6CA1-4EED-8AA0-B123DB1D6AE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1" i="16" l="1"/>
  <c r="V16" i="15"/>
  <c r="Y47" i="4"/>
  <c r="Y46" i="4"/>
  <c r="Y45" i="4"/>
  <c r="F34" i="4" l="1"/>
  <c r="G33" i="4"/>
  <c r="G34" i="4"/>
  <c r="G32" i="4"/>
  <c r="S16" i="16"/>
  <c r="T13" i="15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S41" i="4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<sst xmlns="http://schemas.openxmlformats.org/spreadsheetml/2006/main" count="51" uniqueCount="45">
  <si>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</si>
  <si>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</si>
  <si>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</si>
  <si>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</si>
  <si>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</si>
  <si>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</si>
  <si>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</si>
  <si>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</si>
  <si>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</si>
  <si>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</si>
  <si>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</si>
  <si>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</si>
  <si>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</si>
  <si>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</si>
  <si>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</si>
  <si>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</si>
  <si>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</si>
  <si>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</si>
  <si>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</si>
  <si>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</si>
  <si>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</si>
  <si>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</si>
  <si>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</si>
  <si>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</si>
  <si>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</si>
  <si>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</si>
  <si>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</si>
  <si>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</si>
  <si>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</si>
  <si>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</si>
  <si>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</si>
  <si>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</si>
  <si>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</si>
  <si>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</si>
  <si>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</si>
  <si>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</si>
  <si>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</si>
  <si>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</si>
  <si>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</si>
  <si>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</si>
  <si>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HLC CBD Belapur ) - Mayuresh Javkar And Mrunali Kargutkar</t>
  </si>
  <si>
    <t>Agree CA</t>
  </si>
  <si>
    <t>Balcony</t>
  </si>
  <si>
    <t>As per OC</t>
  </si>
  <si>
    <t xml:space="preserve">1 Car Park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</si>
</sst>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41</xdr:row>
      <xdr:rowOff>153448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30016-FE0B-4E7F-8E3F-284AC800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506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CF687C-59AF-4BE0-B979-6BC02C7D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90FB6-C337-4BEC-8E14-43C15B71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115173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B1D9AB-44BB-4169-A827-9C506AE3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2587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A5D8E-3333-403B-807C-35781C90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735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296507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A24E9-034B-425F-A8B4-1887EA6E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30907" cy="7563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80B36-F586-4861-9719-43D2A5F9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563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8CD08-4593-41AA-B32D-8352190AE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706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477252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3A5D6-1A6A-4FCC-BAF1-47A0EDC4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82852" cy="8306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tabSelected="1" topLeftCell="C4" zoomScaleNormal="100" workbookViewId="0">
      <selection activeCell="U23" sqref="U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22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672</v>
      </c>
      <c r="C3" s="4">
        <f>B3*1.2</f>
        <v>806.4</v>
      </c>
      <c r="D3" s="4">
        <f t="shared" ref="D3:D14" si="2">C3*1.2</f>
        <v>967.68</v>
      </c>
      <c r="E3" s="5">
        <f t="shared" ref="E3:E14" si="3">R3</f>
        <v>12500000</v>
      </c>
      <c r="F3" s="9">
        <f t="shared" ref="F3:F14" si="4">ROUND((E3/B3),0)</f>
        <v>18601</v>
      </c>
      <c r="G3" s="9">
        <f t="shared" ref="G3:G14" si="5">ROUND((E3/C3),0)</f>
        <v>15501</v>
      </c>
      <c r="H3" s="9">
        <f t="shared" ref="H3:H14" si="6">ROUND((E3/D3),0)</f>
        <v>12917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672</v>
      </c>
      <c r="R3" s="2">
        <v>12500000</v>
      </c>
    </row>
    <row r="4" spans="1:20" x14ac:dyDescent="0.25">
      <c r="A4" s="4">
        <f t="shared" ref="A4:A9" si="9">N4</f>
        <v>0</v>
      </c>
      <c r="B4" s="4">
        <f t="shared" ref="B4:B9" si="10">Q4</f>
        <v>585</v>
      </c>
      <c r="C4" s="4">
        <f t="shared" ref="C4:C9" si="11">B4*1.2</f>
        <v>702</v>
      </c>
      <c r="D4" s="4">
        <f t="shared" ref="D4:D9" si="12">C4*1.2</f>
        <v>842.4</v>
      </c>
      <c r="E4" s="5">
        <f t="shared" ref="E4:E9" si="13">R4</f>
        <v>11550000</v>
      </c>
      <c r="F4" s="9">
        <f t="shared" ref="F4:F9" si="14">ROUND((E4/B4),0)</f>
        <v>19744</v>
      </c>
      <c r="G4" s="9">
        <f t="shared" ref="G4:G9" si="15">ROUND((E4/C4),0)</f>
        <v>16453</v>
      </c>
      <c r="H4" s="9">
        <f t="shared" ref="H4:H9" si="16">ROUND((E4/D4),0)</f>
        <v>13711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585</v>
      </c>
      <c r="R4" s="2">
        <v>11550000</v>
      </c>
    </row>
    <row r="5" spans="1:20" s="46" customFormat="1" x14ac:dyDescent="0.25">
      <c r="A5" s="44">
        <f t="shared" si="9"/>
        <v>0</v>
      </c>
      <c r="B5" s="44">
        <f t="shared" si="10"/>
        <v>672</v>
      </c>
      <c r="C5" s="44">
        <f t="shared" si="11"/>
        <v>806.4</v>
      </c>
      <c r="D5" s="44">
        <f t="shared" si="12"/>
        <v>967.68</v>
      </c>
      <c r="E5" s="45">
        <f t="shared" si="13"/>
        <v>16036000</v>
      </c>
      <c r="F5" s="44">
        <f t="shared" si="14"/>
        <v>23863</v>
      </c>
      <c r="G5" s="44">
        <f t="shared" si="15"/>
        <v>19886</v>
      </c>
      <c r="H5" s="44">
        <f t="shared" si="16"/>
        <v>16572</v>
      </c>
      <c r="I5" s="44" t="e">
        <f>#REF!</f>
        <v>#REF!</v>
      </c>
      <c r="J5" s="44">
        <f t="shared" si="17"/>
        <v>0</v>
      </c>
      <c r="O5" s="46">
        <v>0</v>
      </c>
      <c r="P5" s="46">
        <f t="shared" si="18"/>
        <v>0</v>
      </c>
      <c r="Q5" s="46">
        <v>672</v>
      </c>
      <c r="R5" s="47">
        <v>16036000</v>
      </c>
    </row>
    <row r="6" spans="1:20" s="46" customFormat="1" x14ac:dyDescent="0.25">
      <c r="A6" s="44">
        <f t="shared" si="9"/>
        <v>0</v>
      </c>
      <c r="B6" s="44">
        <f t="shared" si="10"/>
        <v>656</v>
      </c>
      <c r="C6" s="44">
        <f t="shared" si="11"/>
        <v>787.19999999999993</v>
      </c>
      <c r="D6" s="44">
        <f t="shared" si="12"/>
        <v>944.63999999999987</v>
      </c>
      <c r="E6" s="45">
        <f t="shared" si="13"/>
        <v>15930000</v>
      </c>
      <c r="F6" s="44">
        <f t="shared" si="14"/>
        <v>24284</v>
      </c>
      <c r="G6" s="44">
        <f t="shared" si="15"/>
        <v>20236</v>
      </c>
      <c r="H6" s="44">
        <f t="shared" si="16"/>
        <v>16864</v>
      </c>
      <c r="I6" s="44" t="e">
        <f>#REF!</f>
        <v>#REF!</v>
      </c>
      <c r="J6" s="44">
        <f t="shared" si="17"/>
        <v>0</v>
      </c>
      <c r="O6" s="46">
        <v>0</v>
      </c>
      <c r="P6" s="46">
        <f t="shared" si="18"/>
        <v>0</v>
      </c>
      <c r="Q6" s="46">
        <v>656</v>
      </c>
      <c r="R6" s="47">
        <v>15930000</v>
      </c>
    </row>
    <row r="7" spans="1:20" x14ac:dyDescent="0.25">
      <c r="A7" s="4">
        <f t="shared" si="9"/>
        <v>0</v>
      </c>
      <c r="B7" s="4">
        <f t="shared" si="10"/>
        <v>656</v>
      </c>
      <c r="C7" s="4">
        <f t="shared" si="11"/>
        <v>787.19999999999993</v>
      </c>
      <c r="D7" s="4">
        <f t="shared" si="12"/>
        <v>944.63999999999987</v>
      </c>
      <c r="E7" s="5">
        <f t="shared" si="13"/>
        <v>13500000</v>
      </c>
      <c r="F7" s="9">
        <f t="shared" si="14"/>
        <v>20579</v>
      </c>
      <c r="G7" s="9">
        <f t="shared" si="15"/>
        <v>17149</v>
      </c>
      <c r="H7" s="9">
        <f t="shared" si="16"/>
        <v>14291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656</v>
      </c>
      <c r="R7" s="2">
        <v>13500000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400</v>
      </c>
      <c r="C16" s="44">
        <f>B16*1.2</f>
        <v>480</v>
      </c>
      <c r="D16" s="44">
        <f t="shared" ref="D16:D28" si="34">C16*1.2</f>
        <v>576</v>
      </c>
      <c r="E16" s="45">
        <f t="shared" ref="E16:E28" si="35">R16</f>
        <v>11000000</v>
      </c>
      <c r="F16" s="44">
        <f t="shared" ref="F16:F28" si="36">ROUND((E16/B16),0)</f>
        <v>27500</v>
      </c>
      <c r="G16" s="44">
        <f t="shared" ref="G16:G28" si="37">ROUND((E16/C16),0)</f>
        <v>22917</v>
      </c>
      <c r="H16" s="44">
        <f t="shared" ref="H16:H28" si="38">ROUND((E16/D16),0)</f>
        <v>19097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400</v>
      </c>
      <c r="R16" s="47">
        <v>11000000</v>
      </c>
    </row>
    <row r="17" spans="1:24" x14ac:dyDescent="0.25">
      <c r="A17" s="4">
        <f t="shared" si="32"/>
        <v>0</v>
      </c>
      <c r="B17" s="4">
        <f t="shared" si="33"/>
        <v>431</v>
      </c>
      <c r="C17" s="4">
        <f t="shared" ref="C17:C28" si="41">B17*1.2</f>
        <v>517.19999999999993</v>
      </c>
      <c r="D17" s="4">
        <f t="shared" si="34"/>
        <v>620.63999999999987</v>
      </c>
      <c r="E17" s="5">
        <f t="shared" si="35"/>
        <v>10500000</v>
      </c>
      <c r="F17" s="9">
        <f t="shared" si="36"/>
        <v>24362</v>
      </c>
      <c r="G17" s="9">
        <f t="shared" si="37"/>
        <v>20302</v>
      </c>
      <c r="H17" s="9">
        <f t="shared" si="38"/>
        <v>16918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431</v>
      </c>
      <c r="R17" s="2">
        <v>10500000</v>
      </c>
    </row>
    <row r="18" spans="1:24" x14ac:dyDescent="0.25">
      <c r="A18" s="4">
        <f t="shared" si="32"/>
        <v>0</v>
      </c>
      <c r="B18" s="4">
        <f t="shared" si="33"/>
        <v>657</v>
      </c>
      <c r="C18" s="4">
        <f t="shared" si="41"/>
        <v>788.4</v>
      </c>
      <c r="D18" s="4">
        <f t="shared" si="34"/>
        <v>946.07999999999993</v>
      </c>
      <c r="E18" s="5">
        <f t="shared" si="35"/>
        <v>15500000</v>
      </c>
      <c r="F18" s="9">
        <f t="shared" si="36"/>
        <v>23592</v>
      </c>
      <c r="G18" s="9">
        <f t="shared" si="37"/>
        <v>19660</v>
      </c>
      <c r="H18" s="9">
        <f t="shared" si="38"/>
        <v>16383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657</v>
      </c>
      <c r="R18" s="2">
        <v>15500000</v>
      </c>
    </row>
    <row r="19" spans="1:24" s="46" customFormat="1" x14ac:dyDescent="0.25">
      <c r="A19" s="44">
        <f t="shared" si="32"/>
        <v>0</v>
      </c>
      <c r="B19" s="44">
        <f t="shared" si="33"/>
        <v>496</v>
      </c>
      <c r="C19" s="44">
        <f t="shared" si="41"/>
        <v>595.19999999999993</v>
      </c>
      <c r="D19" s="44">
        <f t="shared" si="34"/>
        <v>714.2399999999999</v>
      </c>
      <c r="E19" s="45">
        <f t="shared" si="35"/>
        <v>13000000</v>
      </c>
      <c r="F19" s="44">
        <f t="shared" si="36"/>
        <v>26210</v>
      </c>
      <c r="G19" s="44">
        <f t="shared" si="37"/>
        <v>21841</v>
      </c>
      <c r="H19" s="44">
        <f t="shared" si="38"/>
        <v>18201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496</v>
      </c>
      <c r="R19" s="47">
        <v>13000000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23500</v>
      </c>
      <c r="X31" s="22"/>
    </row>
    <row r="32" spans="1:24" ht="15.75" x14ac:dyDescent="0.25">
      <c r="E32" t="s">
        <v>41</v>
      </c>
      <c r="F32" s="7">
        <v>53.28</v>
      </c>
      <c r="G32" s="6">
        <f>F32*10.764</f>
        <v>573.50591999999995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6" ht="15.75" x14ac:dyDescent="0.25">
      <c r="E33" t="s">
        <v>42</v>
      </c>
      <c r="F33" s="7">
        <v>9.19</v>
      </c>
      <c r="G33" s="6">
        <f t="shared" ref="G33:G34" si="53">F33*10.764</f>
        <v>98.921159999999986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6" ht="15.75" x14ac:dyDescent="0.25">
      <c r="F34" s="7">
        <f>SUM(F32:F33)</f>
        <v>62.47</v>
      </c>
      <c r="G34" s="6">
        <f t="shared" si="53"/>
        <v>672.42707999999993</v>
      </c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43</v>
      </c>
    </row>
    <row r="35" spans="5:26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6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5:26" ht="15.75" x14ac:dyDescent="0.25">
      <c r="U37" s="17"/>
      <c r="V37" s="26"/>
      <c r="W37" s="27">
        <v>0</v>
      </c>
      <c r="X37" s="27"/>
    </row>
    <row r="38" spans="5:26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6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6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23500</v>
      </c>
      <c r="X40" s="22"/>
    </row>
    <row r="41" spans="5:26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6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26000</v>
      </c>
      <c r="X42" s="22"/>
    </row>
    <row r="43" spans="5:26" ht="15.75" x14ac:dyDescent="0.25">
      <c r="S43" s="10"/>
      <c r="T43" s="10"/>
      <c r="U43" s="23"/>
      <c r="V43" s="23"/>
      <c r="W43" s="24"/>
      <c r="X43" s="24"/>
    </row>
    <row r="44" spans="5:26" ht="15.75" x14ac:dyDescent="0.25">
      <c r="S44" s="10"/>
      <c r="T44" s="10"/>
      <c r="U44" s="28" t="s">
        <v>38</v>
      </c>
      <c r="V44" s="30"/>
      <c r="W44" s="25">
        <v>672</v>
      </c>
      <c r="X44" s="24" t="s">
        <v>44</v>
      </c>
    </row>
    <row r="45" spans="5:26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17472000</v>
      </c>
      <c r="X45" s="33">
        <v>800000</v>
      </c>
      <c r="Y45" s="15">
        <f>W45+X45</f>
        <v>18272000</v>
      </c>
    </row>
    <row r="46" spans="5:26" ht="15.75" x14ac:dyDescent="0.25">
      <c r="S46" s="11"/>
      <c r="T46" s="10"/>
      <c r="U46" s="17" t="s">
        <v>25</v>
      </c>
      <c r="V46" s="23"/>
      <c r="W46" s="34">
        <f>W45*0.98</f>
        <v>17122560</v>
      </c>
      <c r="X46" s="35"/>
      <c r="Y46" s="15">
        <f>Y45*0.98</f>
        <v>17906560</v>
      </c>
      <c r="Z46" s="15"/>
    </row>
    <row r="47" spans="5:26" ht="15.75" x14ac:dyDescent="0.25">
      <c r="S47" s="10"/>
      <c r="T47" s="10"/>
      <c r="U47" s="17" t="s">
        <v>26</v>
      </c>
      <c r="V47" s="23"/>
      <c r="W47" s="34">
        <f>W45*0.8</f>
        <v>13977600</v>
      </c>
      <c r="X47" s="34"/>
      <c r="Y47" s="15">
        <f>Y45*0.8</f>
        <v>14617600</v>
      </c>
    </row>
    <row r="48" spans="5:26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1680000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36400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3" sqref="T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6"/>
  <sheetViews>
    <sheetView zoomScaleNormal="100" workbookViewId="0">
      <selection activeCell="S20" sqref="S20"/>
    </sheetView>
  </sheetViews>
  <sheetFormatPr defaultRowHeight="15" x14ac:dyDescent="0.25"/>
  <cols>
    <col min="22" max="22" width="24.5703125" customWidth="1"/>
  </cols>
  <sheetData>
    <row r="2" spans="1:22" x14ac:dyDescent="0.25">
      <c r="A2" s="6"/>
    </row>
    <row r="13" spans="1:22" x14ac:dyDescent="0.25">
      <c r="S13">
        <v>62.47</v>
      </c>
      <c r="T13">
        <f>S13*10.764</f>
        <v>672.42707999999993</v>
      </c>
      <c r="V13">
        <v>15100000</v>
      </c>
    </row>
    <row r="14" spans="1:22" x14ac:dyDescent="0.25">
      <c r="V14">
        <v>906000</v>
      </c>
    </row>
    <row r="15" spans="1:22" x14ac:dyDescent="0.25">
      <c r="V15">
        <v>30000</v>
      </c>
    </row>
    <row r="16" spans="1:22" x14ac:dyDescent="0.25">
      <c r="V16">
        <f>SUM(V13:V15)</f>
        <v>16036000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8:V19"/>
  <sheetViews>
    <sheetView zoomScaleNormal="100" workbookViewId="0">
      <selection activeCell="V10" sqref="V10"/>
    </sheetView>
  </sheetViews>
  <sheetFormatPr defaultRowHeight="15" x14ac:dyDescent="0.25"/>
  <cols>
    <col min="22" max="22" width="19.85546875" customWidth="1"/>
  </cols>
  <sheetData>
    <row r="8" spans="18:22" x14ac:dyDescent="0.25">
      <c r="V8">
        <v>15000000</v>
      </c>
    </row>
    <row r="9" spans="18:22" x14ac:dyDescent="0.25">
      <c r="V9">
        <v>900000</v>
      </c>
    </row>
    <row r="10" spans="18:22" x14ac:dyDescent="0.25">
      <c r="V10">
        <v>30000</v>
      </c>
    </row>
    <row r="11" spans="18:22" x14ac:dyDescent="0.25">
      <c r="V11">
        <f>SUM(V8:V10)</f>
        <v>15930000</v>
      </c>
    </row>
    <row r="16" spans="18:22" x14ac:dyDescent="0.25">
      <c r="R16">
        <v>60.99</v>
      </c>
      <c r="S16">
        <f>R16*10.764</f>
        <v>656.49635999999998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2024-11-22T12:05:00Z</dcterms:modified>
</cp:coreProperties>
</file>