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Amrutnagar GHatkopar West\Ashok Sitaram Aher\"/>
    </mc:Choice>
  </mc:AlternateContent>
  <xr:revisionPtr revIDLastSave="0" documentId="13_ncr:1_{05B2BE9D-CF9C-42C3-BB38-AC15979ABBD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0" i="4" l="1"/>
  <c r="Q9" i="4"/>
  <c r="Q8" i="4"/>
  <c r="S8" i="4"/>
  <c r="Q7" i="4"/>
  <c r="Q6" i="4"/>
  <c r="J20" i="4"/>
  <c r="P8" i="4" l="1"/>
  <c r="P7" i="4"/>
  <c r="P6" i="4"/>
  <c r="P5" i="4"/>
  <c r="P4" i="4"/>
  <c r="P3" i="4"/>
  <c r="P2" i="4"/>
  <c r="Q12" i="4" l="1"/>
  <c r="P12" i="4"/>
  <c r="P11" i="4"/>
  <c r="Q11" i="4" s="1"/>
  <c r="P10" i="4"/>
  <c r="P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<sst xmlns="http://schemas.openxmlformats.org/spreadsheetml/2006/main" count="112" uniqueCount="25">
  <si>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</si>
  <si>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</si>
  <si>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</si>
  <si>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</si>
  <si>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</si>
  <si>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</si>
  <si>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</si>
  <si>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</si>
  <si>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</si>
  <si>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</si>
  <si>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</si>
  <si>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</si>
  <si>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</si>
  <si>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306, 3rd Floor, Sarthak S R A CHSL, Utkarsh Nagar, T P Road, Village - Nahur, Njamdup West, </t>
  </si>
  <si>
    <t>ca - soc ltr</t>
  </si>
  <si>
    <t>rate</t>
  </si>
  <si>
    <t>fmv</t>
  </si>
  <si>
    <t>oc - 2021</t>
  </si>
  <si>
    <t>s</t>
  </si>
  <si>
    <t>22.07.22</t>
  </si>
  <si>
    <t>15.07.24</t>
  </si>
  <si>
    <t>01.12.23</t>
  </si>
  <si>
    <t>21.11.23</t>
  </si>
  <si>
    <t>18.11.23</t>
  </si>
  <si>
    <t>04.11.23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</si>
</sst>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47</xdr:row>
      <xdr:rowOff>163133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DEFDC6-A4BF-4D18-B0BA-A30174BCD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382244</xdr:colOff>
      <xdr:row>51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530542-7A10-4223-8943-FD89F61DA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16644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353665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37E802-D021-43B6-9C04-83A5610AB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88065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FAC31D-FD82-49AF-9014-1A8478ECA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E68C36-D0EC-467F-97D7-A6352DF0F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8868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46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C94F4E-691D-455D-96A8-1539C9DF2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8296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409575</xdr:colOff>
      <xdr:row>44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EE0F5F-FED1-4FDA-8169-8F709AD2A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Q26" sqref="Q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269</v>
      </c>
      <c r="C2" s="4">
        <f>B2*1.2</f>
        <v>322.8</v>
      </c>
      <c r="D2" s="4">
        <f t="shared" ref="D2:D13" si="2">C2*1.2</f>
        <v>387.36</v>
      </c>
      <c r="E2" s="5">
        <f t="shared" ref="E2:E13" si="3">R2</f>
        <v>5500000</v>
      </c>
      <c r="F2" s="15">
        <f t="shared" ref="F2:F13" si="4">ROUND((E2/B2),0)</f>
        <v>20446</v>
      </c>
      <c r="G2" s="10">
        <f t="shared" ref="G2:G13" si="5">ROUND((E2/C2),0)</f>
        <v>17038</v>
      </c>
      <c r="H2" s="10">
        <f t="shared" ref="H2:H13" si="6">ROUND((E2/D2),0)</f>
        <v>14199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269</v>
      </c>
      <c r="R2" s="2">
        <v>5500000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300</v>
      </c>
      <c r="C3" s="4">
        <f t="shared" ref="C3:C15" si="9">B3*1.2</f>
        <v>360</v>
      </c>
      <c r="D3" s="4">
        <f t="shared" si="2"/>
        <v>432</v>
      </c>
      <c r="E3" s="5">
        <f t="shared" si="3"/>
        <v>6000000</v>
      </c>
      <c r="F3" s="15">
        <f t="shared" si="4"/>
        <v>20000</v>
      </c>
      <c r="G3" s="10">
        <f t="shared" si="5"/>
        <v>16667</v>
      </c>
      <c r="H3" s="10">
        <f t="shared" si="6"/>
        <v>13889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300</v>
      </c>
      <c r="R3" s="2">
        <v>6000000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385</v>
      </c>
      <c r="C4" s="4">
        <f t="shared" si="9"/>
        <v>462</v>
      </c>
      <c r="D4" s="4">
        <f t="shared" si="2"/>
        <v>554.4</v>
      </c>
      <c r="E4" s="5">
        <f t="shared" si="3"/>
        <v>5700000</v>
      </c>
      <c r="F4" s="10">
        <f t="shared" si="4"/>
        <v>14805</v>
      </c>
      <c r="G4" s="10">
        <f t="shared" si="5"/>
        <v>12338</v>
      </c>
      <c r="H4" s="10">
        <f t="shared" si="6"/>
        <v>10281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385</v>
      </c>
      <c r="R4" s="2">
        <v>5700000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302</v>
      </c>
      <c r="C5" s="4">
        <f t="shared" si="9"/>
        <v>362.4</v>
      </c>
      <c r="D5" s="4">
        <f t="shared" si="2"/>
        <v>434.87999999999994</v>
      </c>
      <c r="E5" s="5">
        <f t="shared" si="3"/>
        <v>5436000</v>
      </c>
      <c r="F5" s="10">
        <f t="shared" si="4"/>
        <v>18000</v>
      </c>
      <c r="G5" s="10">
        <f t="shared" si="5"/>
        <v>15000</v>
      </c>
      <c r="H5" s="10">
        <f t="shared" si="6"/>
        <v>12500</v>
      </c>
      <c r="I5" s="4" t="e">
        <f>#REF!</f>
        <v>#REF!</v>
      </c>
      <c r="J5" s="4" t="str">
        <f t="shared" si="7"/>
        <v>22.07.22</v>
      </c>
      <c r="O5">
        <v>0</v>
      </c>
      <c r="P5">
        <f t="shared" si="8"/>
        <v>0</v>
      </c>
      <c r="Q5">
        <v>302</v>
      </c>
      <c r="R5" s="2">
        <v>5436000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196.9812</v>
      </c>
      <c r="C6" s="4">
        <f t="shared" si="9"/>
        <v>236.37743999999998</v>
      </c>
      <c r="D6" s="4">
        <f t="shared" si="2"/>
        <v>283.65292799999997</v>
      </c>
      <c r="E6" s="5">
        <f t="shared" si="3"/>
        <v>3643462</v>
      </c>
      <c r="F6" s="10">
        <f t="shared" si="4"/>
        <v>18496</v>
      </c>
      <c r="G6" s="10">
        <f t="shared" si="5"/>
        <v>15414</v>
      </c>
      <c r="H6" s="10">
        <f t="shared" si="6"/>
        <v>12845</v>
      </c>
      <c r="I6" s="4" t="e">
        <f>#REF!</f>
        <v>#REF!</v>
      </c>
      <c r="J6" s="4" t="str">
        <f t="shared" si="7"/>
        <v>15.07.24</v>
      </c>
      <c r="O6">
        <v>0</v>
      </c>
      <c r="P6">
        <f t="shared" si="8"/>
        <v>0</v>
      </c>
      <c r="Q6">
        <f>18.3*10.764</f>
        <v>196.9812</v>
      </c>
      <c r="R6" s="2">
        <v>3643462</v>
      </c>
      <c r="S6" s="8" t="s">
        <v>20</v>
      </c>
      <c r="T6" s="8"/>
    </row>
    <row r="7" spans="1:20" x14ac:dyDescent="0.25">
      <c r="A7" s="4">
        <f t="shared" si="0"/>
        <v>0</v>
      </c>
      <c r="B7" s="4">
        <f t="shared" si="1"/>
        <v>323.02764000000002</v>
      </c>
      <c r="C7" s="4">
        <f t="shared" si="9"/>
        <v>387.63316800000001</v>
      </c>
      <c r="D7" s="4">
        <f t="shared" si="2"/>
        <v>465.15980159999998</v>
      </c>
      <c r="E7" s="5">
        <f t="shared" si="3"/>
        <v>5168596</v>
      </c>
      <c r="F7" s="10">
        <f t="shared" si="4"/>
        <v>16000</v>
      </c>
      <c r="G7" s="10">
        <f t="shared" si="5"/>
        <v>13334</v>
      </c>
      <c r="H7" s="10">
        <f t="shared" si="6"/>
        <v>11111</v>
      </c>
      <c r="I7" s="4" t="e">
        <f>#REF!</f>
        <v>#REF!</v>
      </c>
      <c r="J7" s="4" t="str">
        <f t="shared" si="7"/>
        <v>01.12.23</v>
      </c>
      <c r="O7">
        <v>0</v>
      </c>
      <c r="P7">
        <f t="shared" si="8"/>
        <v>0</v>
      </c>
      <c r="Q7">
        <f>30.01*10.764</f>
        <v>323.02764000000002</v>
      </c>
      <c r="R7" s="2">
        <v>5168596</v>
      </c>
      <c r="S7" s="8" t="s">
        <v>21</v>
      </c>
      <c r="T7" s="8"/>
    </row>
    <row r="8" spans="1:20" x14ac:dyDescent="0.25">
      <c r="A8" s="4">
        <f t="shared" si="0"/>
        <v>0</v>
      </c>
      <c r="B8" s="4">
        <f t="shared" si="1"/>
        <v>244.01988</v>
      </c>
      <c r="C8" s="4">
        <f t="shared" si="9"/>
        <v>292.82385599999998</v>
      </c>
      <c r="D8" s="4">
        <f t="shared" si="2"/>
        <v>351.38862719999997</v>
      </c>
      <c r="E8" s="5">
        <f t="shared" si="3"/>
        <v>3690173</v>
      </c>
      <c r="F8" s="10">
        <f t="shared" si="4"/>
        <v>15122</v>
      </c>
      <c r="G8" s="10">
        <f t="shared" si="5"/>
        <v>12602</v>
      </c>
      <c r="H8" s="10">
        <f t="shared" si="6"/>
        <v>10502</v>
      </c>
      <c r="I8" s="4" t="e">
        <f>#REF!</f>
        <v>#REF!</v>
      </c>
      <c r="J8" s="4">
        <f t="shared" si="7"/>
        <v>22.67</v>
      </c>
      <c r="O8">
        <v>0</v>
      </c>
      <c r="P8">
        <f t="shared" si="8"/>
        <v>0</v>
      </c>
      <c r="Q8">
        <f>S8*10.764</f>
        <v>244.01988</v>
      </c>
      <c r="R8" s="2">
        <v>3690173</v>
      </c>
      <c r="S8" s="8">
        <f>18.3+4.37</f>
        <v>22.67</v>
      </c>
      <c r="T8" s="8" t="s">
        <v>22</v>
      </c>
    </row>
    <row r="9" spans="1:20" x14ac:dyDescent="0.25">
      <c r="A9" s="4">
        <f t="shared" si="0"/>
        <v>0</v>
      </c>
      <c r="B9" s="4">
        <f t="shared" si="1"/>
        <v>196.9812</v>
      </c>
      <c r="C9" s="4">
        <f t="shared" si="9"/>
        <v>236.37743999999998</v>
      </c>
      <c r="D9" s="4">
        <f t="shared" si="2"/>
        <v>283.65292799999997</v>
      </c>
      <c r="E9" s="5">
        <f t="shared" si="3"/>
        <v>3228239</v>
      </c>
      <c r="F9" s="15">
        <f t="shared" si="4"/>
        <v>16389</v>
      </c>
      <c r="G9" s="10">
        <f t="shared" si="5"/>
        <v>13657</v>
      </c>
      <c r="H9" s="10">
        <f t="shared" si="6"/>
        <v>11381</v>
      </c>
      <c r="I9" s="4" t="e">
        <f>#REF!</f>
        <v>#REF!</v>
      </c>
      <c r="J9" s="4" t="str">
        <f t="shared" si="7"/>
        <v>18.11.23</v>
      </c>
      <c r="O9">
        <v>0</v>
      </c>
      <c r="P9">
        <f t="shared" ref="P9:P12" si="10">O9/1.2</f>
        <v>0</v>
      </c>
      <c r="Q9">
        <f>18.3*10.764</f>
        <v>196.9812</v>
      </c>
      <c r="R9" s="2">
        <v>3228239</v>
      </c>
      <c r="S9" s="8" t="s">
        <v>23</v>
      </c>
      <c r="T9" s="8"/>
    </row>
    <row r="10" spans="1:20" x14ac:dyDescent="0.25">
      <c r="A10" s="4">
        <f t="shared" si="0"/>
        <v>0</v>
      </c>
      <c r="B10" s="4">
        <f t="shared" si="1"/>
        <v>323.02764000000002</v>
      </c>
      <c r="C10" s="4">
        <f t="shared" si="9"/>
        <v>387.63316800000001</v>
      </c>
      <c r="D10" s="4">
        <f t="shared" si="2"/>
        <v>465.15980159999998</v>
      </c>
      <c r="E10" s="5">
        <f t="shared" si="3"/>
        <v>5400646</v>
      </c>
      <c r="F10" s="15">
        <f t="shared" si="4"/>
        <v>16719</v>
      </c>
      <c r="G10" s="10">
        <f t="shared" si="5"/>
        <v>13932</v>
      </c>
      <c r="H10" s="10">
        <f t="shared" si="6"/>
        <v>11610</v>
      </c>
      <c r="I10" s="4" t="e">
        <f>#REF!</f>
        <v>#REF!</v>
      </c>
      <c r="J10" s="4" t="str">
        <f t="shared" si="7"/>
        <v>04.11.23</v>
      </c>
      <c r="O10">
        <v>0</v>
      </c>
      <c r="P10">
        <f t="shared" si="10"/>
        <v>0</v>
      </c>
      <c r="Q10">
        <f>30.01*10.764</f>
        <v>323.02764000000002</v>
      </c>
      <c r="R10" s="2">
        <v>5400646</v>
      </c>
      <c r="S10" s="8" t="s">
        <v>24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ref="Q9:Q12" si="11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I17" t="s">
        <v>13</v>
      </c>
    </row>
    <row r="18" spans="7:24" x14ac:dyDescent="0.25">
      <c r="I18" t="s">
        <v>14</v>
      </c>
      <c r="J18">
        <v>305</v>
      </c>
    </row>
    <row r="19" spans="7:24" x14ac:dyDescent="0.25">
      <c r="I19" t="s">
        <v>15</v>
      </c>
      <c r="J19">
        <v>18000</v>
      </c>
    </row>
    <row r="20" spans="7:24" x14ac:dyDescent="0.25">
      <c r="I20" t="s">
        <v>16</v>
      </c>
      <c r="J20">
        <f>J19*J18</f>
        <v>5490000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I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 t="s">
        <v>18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C3" sqref="C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2024-11-21T08:50:42Z</dcterms:modified>
</cp:coreProperties>
</file>