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Chembur\K. G. Upadhyay\"/>
    </mc:Choice>
  </mc:AlternateContent>
  <xr:revisionPtr revIDLastSave="0" documentId="13_ncr:1_{ACF3AA9E-632E-4200-A754-C7EBFFF084C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P7" i="4" l="1"/>
  <c r="H28" i="4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6" i="4"/>
  <c r="B6" i="4"/>
  <c r="C6" i="4" s="1"/>
  <c r="B7" i="4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<sst xmlns="http://schemas.openxmlformats.org/spreadsheetml/2006/main" count="128" uniqueCount="86">
  <si>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</si>
  <si>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</si>
  <si>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</si>
  <si>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</si>
  <si>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</si>
  <si>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</si>
  <si>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</si>
  <si>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</si>
  <si>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</si>
  <si>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</si>
  <si>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</si>
  <si>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</si>
  <si>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</si>
  <si>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</si>
  <si>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</si>
  <si>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</si>
  <si>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</si>
  <si>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</si>
  <si>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</si>
  <si>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</si>
  <si>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</si>
  <si>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</si>
  <si>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</si>
  <si>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</si>
  <si>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</si>
  <si>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</si>
  <si>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</si>
  <si>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</si>
  <si>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</si>
  <si>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</si>
  <si>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</si>
  <si>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</si>
  <si>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</si>
  <si>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</si>
  <si>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</si>
  <si>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</si>
  <si>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</si>
  <si>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</si>
  <si>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</si>
  <si>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</si>
  <si>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</si>
  <si>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</si>
  <si>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</si>
  <si>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</si>
  <si>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</si>
  <si>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</si>
  <si>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</si>
  <si>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</si>
  <si>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</si>
  <si>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</si>
  <si>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</si>
  <si>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</si>
  <si>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</si>
  <si>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</si>
  <si>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</si>
  <si>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</si>
  <si>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</si>
  <si>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</si>
  <si>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</si>
  <si>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</si>
  <si>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</si>
  <si>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</si>
  <si>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</si>
  <si>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</si>
  <si>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</si>
  <si>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</si>
  <si>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</si>
  <si>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</si>
  <si>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</si>
  <si>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</si>
  <si>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</si>
  <si>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</si>
  <si>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</si>
  <si>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</si>
  <si>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</si>
  <si>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</si>
  <si>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</si>
  <si>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</si>
  <si>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</si>
  <si>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</si>
  <si>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</si>
  <si>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</si>
  <si>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</si>
  <si>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</si>
  <si>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IGR-17.10.24</t>
  </si>
  <si>
    <t>IGR-14.06.24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</si>
</sst>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B723F-8B09-40E4-A65F-03AB35501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6AB9D-AEFE-4336-9F05-F461F149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59B102-E81D-4F12-84D8-7D340601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5678F-26EA-4EFA-8D78-27D771DFD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5D9B50-3ECA-40ED-AF50-9BF13AF82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EAB7D6-532E-4FDD-8AC5-881BE300B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498692-4F7F-4785-A659-D73CF381D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21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A3D3E-AD8E-4D13-982A-9C1A503C8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L17" sqref="L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16800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52</v>
      </c>
      <c r="D7" s="24">
        <v>2024</v>
      </c>
    </row>
    <row r="8" spans="1:5" x14ac:dyDescent="0.25">
      <c r="A8" s="15" t="s">
        <v>18</v>
      </c>
      <c r="B8" s="23"/>
      <c r="C8" s="24">
        <f>C9-C7</f>
        <v>8</v>
      </c>
      <c r="D8" s="24">
        <v>1972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78</v>
      </c>
      <c r="D10" s="24"/>
    </row>
    <row r="11" spans="1:5" x14ac:dyDescent="0.25">
      <c r="A11" s="15"/>
      <c r="B11" s="25"/>
      <c r="C11" s="26">
        <f>C10%</f>
        <v>0.78</v>
      </c>
      <c r="D11" s="26"/>
    </row>
    <row r="12" spans="1:5" x14ac:dyDescent="0.25">
      <c r="A12" s="15" t="s">
        <v>21</v>
      </c>
      <c r="B12" s="18"/>
      <c r="C12" s="19">
        <f>C6*C11</f>
        <v>2106</v>
      </c>
      <c r="D12" s="22"/>
    </row>
    <row r="13" spans="1:5" x14ac:dyDescent="0.25">
      <c r="A13" s="15" t="s">
        <v>22</v>
      </c>
      <c r="B13" s="18"/>
      <c r="C13" s="19">
        <f>C6-C12</f>
        <v>594</v>
      </c>
      <c r="D13" s="22"/>
    </row>
    <row r="14" spans="1:5" x14ac:dyDescent="0.25">
      <c r="A14" s="15" t="s">
        <v>15</v>
      </c>
      <c r="B14" s="18"/>
      <c r="C14" s="19">
        <f>C5</f>
        <v>16800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17394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420</v>
      </c>
      <c r="D18" s="24"/>
    </row>
    <row r="19" spans="1:5" x14ac:dyDescent="0.25">
      <c r="A19" s="15" t="s">
        <v>74</v>
      </c>
      <c r="B19" s="6"/>
      <c r="C19" s="30">
        <f>C18*C16</f>
        <v>7305480</v>
      </c>
      <c r="D19" s="72"/>
      <c r="E19" s="65"/>
    </row>
    <row r="20" spans="1:5" x14ac:dyDescent="0.25">
      <c r="A20" s="15" t="s">
        <v>24</v>
      </c>
      <c r="C20" s="31">
        <f>C19*90%</f>
        <v>6574932</v>
      </c>
      <c r="D20" s="30"/>
      <c r="E20" s="65"/>
    </row>
    <row r="21" spans="1:5" x14ac:dyDescent="0.25">
      <c r="A21" s="15" t="s">
        <v>25</v>
      </c>
      <c r="C21" s="31">
        <f>C19*80%</f>
        <v>5844384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1134000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15219.75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5" sqref="F5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358.33333333333337</v>
      </c>
      <c r="C2" s="4">
        <f t="shared" ref="C2:C16" si="1">B2*1.2</f>
        <v>430.00000000000006</v>
      </c>
      <c r="D2" s="4">
        <f t="shared" ref="D2:D16" si="2">C2*1.2</f>
        <v>516</v>
      </c>
      <c r="E2" s="5">
        <f t="shared" ref="E2:E16" si="3">R2</f>
        <v>5200000</v>
      </c>
      <c r="F2" s="4">
        <f t="shared" ref="F2:F15" si="4">ROUND((E2/B2),0)</f>
        <v>14512</v>
      </c>
      <c r="G2" s="4">
        <f t="shared" ref="G2:G15" si="5">ROUND((E2/C2),0)</f>
        <v>12093</v>
      </c>
      <c r="H2" s="4">
        <f t="shared" ref="H2:H15" si="6">ROUND((E2/D2),0)</f>
        <v>10078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430</v>
      </c>
      <c r="Q2">
        <f t="shared" ref="Q2:Q10" si="9">P2/1.2</f>
        <v>358.33333333333337</v>
      </c>
      <c r="R2" s="2">
        <v>5200000</v>
      </c>
      <c r="S2" s="2" t="s">
        <v>84</v>
      </c>
    </row>
    <row r="3" spans="1:19" x14ac:dyDescent="0.25">
      <c r="A3" s="4">
        <v>2</v>
      </c>
      <c r="B3" s="4">
        <f t="shared" si="0"/>
        <v>333.33333333333337</v>
      </c>
      <c r="C3" s="4">
        <f t="shared" si="1"/>
        <v>400.00000000000006</v>
      </c>
      <c r="D3" s="4">
        <f t="shared" si="2"/>
        <v>480.00000000000006</v>
      </c>
      <c r="E3" s="5">
        <f t="shared" si="3"/>
        <v>6750000</v>
      </c>
      <c r="F3" s="74">
        <f t="shared" si="4"/>
        <v>20250</v>
      </c>
      <c r="G3" s="74">
        <f t="shared" si="5"/>
        <v>16875</v>
      </c>
      <c r="H3" s="74">
        <f t="shared" si="6"/>
        <v>14063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400</v>
      </c>
      <c r="Q3" s="7">
        <f t="shared" si="9"/>
        <v>333.33333333333337</v>
      </c>
      <c r="R3" s="75">
        <v>6750000</v>
      </c>
      <c r="S3" s="75" t="s">
        <v>85</v>
      </c>
    </row>
    <row r="4" spans="1:19" x14ac:dyDescent="0.25">
      <c r="A4" s="4">
        <v>3</v>
      </c>
      <c r="B4" s="4">
        <f t="shared" si="0"/>
        <v>375</v>
      </c>
      <c r="C4" s="4">
        <f t="shared" si="1"/>
        <v>450</v>
      </c>
      <c r="D4" s="4">
        <f t="shared" si="2"/>
        <v>540</v>
      </c>
      <c r="E4" s="5">
        <f t="shared" si="3"/>
        <v>7500000</v>
      </c>
      <c r="F4" s="4">
        <f t="shared" si="4"/>
        <v>20000</v>
      </c>
      <c r="G4" s="4">
        <f t="shared" si="5"/>
        <v>16667</v>
      </c>
      <c r="H4" s="4">
        <f t="shared" si="6"/>
        <v>13889</v>
      </c>
      <c r="I4" s="4">
        <f t="shared" si="7"/>
        <v>0</v>
      </c>
      <c r="J4" s="4">
        <f t="shared" si="8"/>
        <v>0</v>
      </c>
      <c r="O4">
        <v>0</v>
      </c>
      <c r="P4">
        <v>450</v>
      </c>
      <c r="Q4">
        <f t="shared" si="9"/>
        <v>375</v>
      </c>
      <c r="R4" s="2">
        <v>7500000</v>
      </c>
      <c r="S4" s="2"/>
    </row>
    <row r="5" spans="1:19" x14ac:dyDescent="0.25">
      <c r="A5" s="4">
        <v>4</v>
      </c>
      <c r="B5" s="4">
        <f t="shared" si="0"/>
        <v>341.66666666666669</v>
      </c>
      <c r="C5" s="4">
        <f t="shared" si="1"/>
        <v>410</v>
      </c>
      <c r="D5" s="4">
        <f t="shared" si="2"/>
        <v>492</v>
      </c>
      <c r="E5" s="5">
        <f t="shared" si="3"/>
        <v>8000000</v>
      </c>
      <c r="F5" s="74">
        <f t="shared" si="4"/>
        <v>23415</v>
      </c>
      <c r="G5" s="74">
        <f t="shared" si="5"/>
        <v>19512</v>
      </c>
      <c r="H5" s="74">
        <f t="shared" si="6"/>
        <v>16260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410</v>
      </c>
      <c r="Q5" s="7">
        <f t="shared" si="9"/>
        <v>341.66666666666669</v>
      </c>
      <c r="R5" s="75">
        <v>8000000</v>
      </c>
      <c r="S5" s="2"/>
    </row>
    <row r="6" spans="1:19" x14ac:dyDescent="0.25">
      <c r="A6" s="4">
        <v>5</v>
      </c>
      <c r="B6" s="4">
        <f t="shared" si="0"/>
        <v>360</v>
      </c>
      <c r="C6" s="4">
        <f t="shared" si="1"/>
        <v>432</v>
      </c>
      <c r="D6" s="4">
        <f t="shared" si="2"/>
        <v>518.4</v>
      </c>
      <c r="E6" s="5">
        <f t="shared" si="3"/>
        <v>7700000</v>
      </c>
      <c r="F6" s="4">
        <f t="shared" si="4"/>
        <v>21389</v>
      </c>
      <c r="G6" s="4">
        <f t="shared" si="5"/>
        <v>17824</v>
      </c>
      <c r="H6" s="4">
        <f t="shared" si="6"/>
        <v>14853</v>
      </c>
      <c r="I6" s="4">
        <f t="shared" si="7"/>
        <v>0</v>
      </c>
      <c r="J6" s="4">
        <f t="shared" si="8"/>
        <v>0</v>
      </c>
      <c r="O6">
        <v>0</v>
      </c>
      <c r="P6">
        <f t="shared" ref="P5:P10" si="10">O6/1.2</f>
        <v>0</v>
      </c>
      <c r="Q6">
        <v>360</v>
      </c>
      <c r="R6" s="2">
        <v>7700000</v>
      </c>
      <c r="S6" s="2"/>
    </row>
    <row r="7" spans="1:19" x14ac:dyDescent="0.25">
      <c r="A7" s="4">
        <v>6</v>
      </c>
      <c r="B7" s="4">
        <f t="shared" si="0"/>
        <v>360</v>
      </c>
      <c r="C7" s="4">
        <f t="shared" si="1"/>
        <v>432</v>
      </c>
      <c r="D7" s="4">
        <f t="shared" si="2"/>
        <v>518.4</v>
      </c>
      <c r="E7" s="5">
        <f t="shared" si="3"/>
        <v>7700000</v>
      </c>
      <c r="F7" s="74">
        <f t="shared" si="4"/>
        <v>21389</v>
      </c>
      <c r="G7" s="74">
        <f t="shared" si="5"/>
        <v>17824</v>
      </c>
      <c r="H7" s="74">
        <f t="shared" si="6"/>
        <v>14853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360</v>
      </c>
      <c r="R7" s="75">
        <v>7700000</v>
      </c>
      <c r="S7" s="2"/>
    </row>
    <row r="8" spans="1:19" x14ac:dyDescent="0.25">
      <c r="A8" s="4">
        <v>7</v>
      </c>
      <c r="B8" s="4">
        <f t="shared" si="0"/>
        <v>410</v>
      </c>
      <c r="C8" s="4">
        <f t="shared" si="1"/>
        <v>492</v>
      </c>
      <c r="D8" s="4">
        <f t="shared" si="2"/>
        <v>590.4</v>
      </c>
      <c r="E8" s="5">
        <f t="shared" si="3"/>
        <v>8500000</v>
      </c>
      <c r="F8" s="4">
        <f t="shared" si="4"/>
        <v>20732</v>
      </c>
      <c r="G8" s="4">
        <f t="shared" si="5"/>
        <v>17276</v>
      </c>
      <c r="H8" s="4">
        <f t="shared" si="6"/>
        <v>14397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410</v>
      </c>
      <c r="R8" s="2">
        <v>8500000</v>
      </c>
      <c r="S8" s="2"/>
    </row>
    <row r="9" spans="1:19" x14ac:dyDescent="0.25">
      <c r="A9" s="4">
        <v>8</v>
      </c>
      <c r="B9" s="4">
        <f t="shared" si="0"/>
        <v>400</v>
      </c>
      <c r="C9" s="4">
        <f t="shared" si="1"/>
        <v>480</v>
      </c>
      <c r="D9" s="4">
        <f t="shared" si="2"/>
        <v>576</v>
      </c>
      <c r="E9" s="5">
        <f t="shared" si="3"/>
        <v>7900000</v>
      </c>
      <c r="F9" s="4">
        <f t="shared" si="4"/>
        <v>19750</v>
      </c>
      <c r="G9" s="4">
        <f t="shared" si="5"/>
        <v>16458</v>
      </c>
      <c r="H9" s="4">
        <f t="shared" si="6"/>
        <v>13715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400</v>
      </c>
      <c r="R9" s="2">
        <v>7900000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357</v>
      </c>
      <c r="H28" s="10">
        <f>G28*22000</f>
        <v>7854000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420</v>
      </c>
      <c r="H29" s="10">
        <f>G29/G28</f>
        <v>1.1764705882352942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2024-11-19T09:43:19Z</dcterms:modified>
</cp:coreProperties>
</file>