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Chinchpokli (East)\Asmita Digambar Paresekar\"/>
    </mc:Choice>
  </mc:AlternateContent>
  <xr:revisionPtr revIDLastSave="0" documentId="13_ncr:1_{3DD7D3CE-6D82-4142-AE8F-E7C4BE0E0E28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3" l="1"/>
  <c r="P6" i="4"/>
  <c r="Q6" i="4" s="1"/>
  <c r="P2" i="4"/>
  <c r="Q2" i="4" s="1"/>
  <c r="P5" i="4"/>
  <c r="Q5" i="4" s="1"/>
  <c r="P3" i="4"/>
  <c r="Q3" i="4" s="1"/>
  <c r="P4" i="4"/>
  <c r="Q4" i="4" s="1"/>
  <c r="P7" i="4"/>
  <c r="C5" i="25" l="1"/>
  <c r="C4" i="25"/>
  <c r="C3" i="25"/>
  <c r="B3" i="4"/>
  <c r="C3" i="4" s="1"/>
  <c r="D3" i="4" s="1"/>
  <c r="B6" i="4"/>
  <c r="C6" i="4" s="1"/>
  <c r="B7" i="4"/>
  <c r="C7" i="4" s="1"/>
  <c r="D7" i="4" s="1"/>
  <c r="Q8" i="4"/>
  <c r="B8" i="4" s="1"/>
  <c r="C8" i="4" s="1"/>
  <c r="D8" i="4" s="1"/>
  <c r="Q9" i="4"/>
  <c r="B9" i="4" s="1"/>
  <c r="C9" i="4" s="1"/>
  <c r="D9" i="4" s="1"/>
  <c r="P10" i="4"/>
  <c r="B10" i="4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B13" i="4" s="1"/>
  <c r="C13" i="4" s="1"/>
  <c r="D13" i="4" s="1"/>
  <c r="J13" i="4"/>
  <c r="I13" i="4"/>
  <c r="Q12" i="4"/>
  <c r="B12" i="4" s="1"/>
  <c r="C12" i="4" s="1"/>
  <c r="D12" i="4" s="1"/>
  <c r="J12" i="4"/>
  <c r="I12" i="4"/>
  <c r="B11" i="4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12" i="4" l="1"/>
  <c r="G11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<sst xmlns="http://schemas.openxmlformats.org/spreadsheetml/2006/main" count="135" uniqueCount="93">
  <si>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</si>
  <si>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</si>
  <si>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</si>
  <si>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</si>
  <si>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</si>
  <si>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</si>
  <si>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</si>
  <si>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</si>
  <si>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</si>
  <si>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</si>
  <si>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</si>
  <si>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</si>
  <si>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</si>
  <si>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</si>
  <si>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</si>
  <si>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</si>
  <si>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</si>
  <si>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</si>
  <si>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</si>
  <si>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</si>
  <si>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</si>
  <si>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</si>
  <si>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</si>
  <si>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</si>
  <si>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</si>
  <si>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</si>
  <si>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</si>
  <si>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</si>
  <si>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</si>
  <si>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</si>
  <si>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</si>
  <si>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</si>
  <si>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</si>
  <si>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</si>
  <si>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</si>
  <si>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</si>
  <si>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</si>
  <si>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</si>
  <si>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</si>
  <si>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</si>
  <si>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</si>
  <si>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</si>
  <si>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</si>
  <si>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</si>
  <si>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</si>
  <si>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</si>
  <si>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</si>
  <si>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</si>
  <si>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</si>
  <si>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</si>
  <si>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</si>
  <si>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</si>
  <si>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</si>
  <si>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</si>
  <si>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</si>
  <si>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</si>
  <si>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</si>
  <si>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</si>
  <si>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</si>
  <si>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</si>
  <si>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</si>
  <si>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</si>
  <si>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</si>
  <si>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</si>
  <si>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</si>
  <si>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</si>
  <si>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</si>
  <si>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</si>
  <si>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</si>
  <si>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</si>
  <si>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</si>
  <si>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</si>
  <si>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</si>
  <si>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</si>
  <si>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</si>
  <si>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</si>
  <si>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</si>
  <si>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</si>
  <si>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</si>
  <si>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</si>
  <si>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</si>
  <si>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</si>
  <si>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</si>
  <si>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</si>
  <si>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IGR-16.07.24</t>
  </si>
  <si>
    <t>IGR-15.10.24</t>
  </si>
  <si>
    <t>IGR-02.08.24</t>
  </si>
  <si>
    <t>IGR-10.07.24</t>
  </si>
  <si>
    <t>IGR-21.03.24</t>
  </si>
  <si>
    <t>IGR-19.03.24</t>
  </si>
  <si>
    <t>IGR-29.12.23</t>
  </si>
  <si>
    <t>IGR-03.08.23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</si>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</sst>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EC9BC5-6A21-426F-AFB9-78C429124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286D57-AA7F-4360-A6E4-83D05EF2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4A7CF-C6E5-445C-8DC9-577D4D7C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51DAB4-28C0-4EAD-9A60-CA11DAC6E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AE3581-E471-46F8-AF6F-84BF6F83E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771C1D-45F2-47C2-A376-244A2865E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AE6BF3-600F-48F4-A46E-CCAB53D4B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68A6C8-55AE-48A0-A970-879788018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5114D0-70B2-47E8-9E9F-2A41E242A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9452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C0FDD2-24C8-4CB6-8262-8AFA3FB58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9452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372718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A8115-443C-4882-B8DC-F095CB8A0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89356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2E1C44-357E-4BAB-9B9E-09D6C7633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93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Q20" sqref="Q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260086.22099999999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289486.22100000002</v>
      </c>
      <c r="D9" s="58" t="s">
        <v>62</v>
      </c>
      <c r="E9" s="59">
        <f>C9/10.764</f>
        <v>26893.926142697885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v>2005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19</v>
      </c>
      <c r="D13" s="65">
        <f>D12-C13</f>
        <v>81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N28" sqref="N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26500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24000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25</v>
      </c>
      <c r="D7" s="24">
        <v>2024</v>
      </c>
    </row>
    <row r="8" spans="1:5" x14ac:dyDescent="0.25">
      <c r="A8" s="15" t="s">
        <v>18</v>
      </c>
      <c r="B8" s="23"/>
      <c r="C8" s="24">
        <f>C9-C7</f>
        <v>35</v>
      </c>
      <c r="D8" s="24">
        <v>1999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37.5</v>
      </c>
      <c r="D10" s="24"/>
    </row>
    <row r="11" spans="1:5" x14ac:dyDescent="0.25">
      <c r="A11" s="15"/>
      <c r="B11" s="25"/>
      <c r="C11" s="26">
        <f>C10%</f>
        <v>0.375</v>
      </c>
      <c r="D11" s="26"/>
    </row>
    <row r="12" spans="1:5" x14ac:dyDescent="0.25">
      <c r="A12" s="15" t="s">
        <v>21</v>
      </c>
      <c r="B12" s="18"/>
      <c r="C12" s="19">
        <f>C6*C11</f>
        <v>937.5</v>
      </c>
      <c r="D12" s="22"/>
    </row>
    <row r="13" spans="1:5" x14ac:dyDescent="0.25">
      <c r="A13" s="15" t="s">
        <v>22</v>
      </c>
      <c r="B13" s="18"/>
      <c r="C13" s="19">
        <f>C6-C12</f>
        <v>1562.5</v>
      </c>
      <c r="D13" s="22"/>
    </row>
    <row r="14" spans="1:5" x14ac:dyDescent="0.25">
      <c r="A14" s="15" t="s">
        <v>15</v>
      </c>
      <c r="B14" s="18"/>
      <c r="C14" s="19">
        <f>C5</f>
        <v>24000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25562.5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206</v>
      </c>
      <c r="D18" s="24">
        <v>280</v>
      </c>
    </row>
    <row r="19" spans="1:5" x14ac:dyDescent="0.25">
      <c r="A19" s="15" t="s">
        <v>73</v>
      </c>
      <c r="B19" s="6"/>
      <c r="C19" s="30">
        <f>C18*C16</f>
        <v>5265875</v>
      </c>
      <c r="D19" s="72">
        <f>C19/D18</f>
        <v>18806.696428571428</v>
      </c>
      <c r="E19" s="65"/>
    </row>
    <row r="20" spans="1:5" x14ac:dyDescent="0.25">
      <c r="A20" s="15" t="s">
        <v>24</v>
      </c>
      <c r="C20" s="31">
        <f>C19*95%</f>
        <v>5002581.25</v>
      </c>
      <c r="D20" s="30"/>
      <c r="E20" s="65"/>
    </row>
    <row r="21" spans="1:5" x14ac:dyDescent="0.25">
      <c r="A21" s="15" t="s">
        <v>25</v>
      </c>
      <c r="C21" s="31">
        <f>C19*80%</f>
        <v>4212700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515000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10970.572916666666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1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395.75639999999999</v>
      </c>
      <c r="C2" s="4">
        <f t="shared" ref="C2:C16" si="1">B2*1.2</f>
        <v>474.90767999999997</v>
      </c>
      <c r="D2" s="4">
        <f t="shared" ref="D2:D16" si="2">C2*1.2</f>
        <v>569.88921599999992</v>
      </c>
      <c r="E2" s="5">
        <f t="shared" ref="E2:E16" si="3">R2</f>
        <v>8425000</v>
      </c>
      <c r="F2" s="4">
        <f t="shared" ref="F2:F15" si="4">ROUND((E2/B2),0)</f>
        <v>21288</v>
      </c>
      <c r="G2" s="4">
        <f t="shared" ref="G2:G15" si="5">ROUND((E2/C2),0)</f>
        <v>17740</v>
      </c>
      <c r="H2" s="4">
        <f t="shared" ref="H2:H15" si="6">ROUND((E2/D2),0)</f>
        <v>14784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44.12*10.764</f>
        <v>474.90767999999997</v>
      </c>
      <c r="Q2">
        <f t="shared" ref="Q2:Q7" si="9">P2/1.2</f>
        <v>395.75639999999999</v>
      </c>
      <c r="R2" s="2">
        <v>8425000</v>
      </c>
      <c r="S2" s="2" t="s">
        <v>85</v>
      </c>
    </row>
    <row r="3" spans="1:19" x14ac:dyDescent="0.25">
      <c r="A3" s="4">
        <v>2</v>
      </c>
      <c r="B3" s="4">
        <f t="shared" si="0"/>
        <v>296.97875999999997</v>
      </c>
      <c r="C3" s="4">
        <f t="shared" si="1"/>
        <v>356.37451199999992</v>
      </c>
      <c r="D3" s="4">
        <f t="shared" si="2"/>
        <v>427.6494143999999</v>
      </c>
      <c r="E3" s="5">
        <f t="shared" si="3"/>
        <v>6300000</v>
      </c>
      <c r="F3" s="4">
        <f t="shared" si="4"/>
        <v>21214</v>
      </c>
      <c r="G3" s="4">
        <f t="shared" si="5"/>
        <v>17678</v>
      </c>
      <c r="H3" s="4">
        <f t="shared" si="6"/>
        <v>14732</v>
      </c>
      <c r="I3" s="4">
        <f t="shared" si="7"/>
        <v>0</v>
      </c>
      <c r="J3" s="4">
        <f t="shared" si="8"/>
        <v>0</v>
      </c>
      <c r="O3">
        <v>0</v>
      </c>
      <c r="P3">
        <f>33.108*10.764</f>
        <v>356.37451199999992</v>
      </c>
      <c r="Q3">
        <f t="shared" ref="Q3" si="10">P3/1.2</f>
        <v>296.97875999999997</v>
      </c>
      <c r="R3" s="2">
        <v>6300000</v>
      </c>
      <c r="S3" s="2" t="s">
        <v>86</v>
      </c>
    </row>
    <row r="4" spans="1:19" x14ac:dyDescent="0.25">
      <c r="A4" s="4">
        <v>3</v>
      </c>
      <c r="B4" s="4">
        <f t="shared" si="0"/>
        <v>296.97875999999997</v>
      </c>
      <c r="C4" s="4">
        <f t="shared" si="1"/>
        <v>356.37451199999992</v>
      </c>
      <c r="D4" s="4">
        <f t="shared" si="2"/>
        <v>427.6494143999999</v>
      </c>
      <c r="E4" s="5">
        <f t="shared" si="3"/>
        <v>6500000</v>
      </c>
      <c r="F4" s="4">
        <f t="shared" si="4"/>
        <v>21887</v>
      </c>
      <c r="G4" s="4">
        <f t="shared" si="5"/>
        <v>18239</v>
      </c>
      <c r="H4" s="4">
        <f t="shared" si="6"/>
        <v>15199</v>
      </c>
      <c r="I4" s="4">
        <f t="shared" si="7"/>
        <v>0</v>
      </c>
      <c r="J4" s="4">
        <f t="shared" si="8"/>
        <v>0</v>
      </c>
      <c r="O4">
        <v>0</v>
      </c>
      <c r="P4">
        <f>33.108*10.764</f>
        <v>356.37451199999992</v>
      </c>
      <c r="Q4">
        <f t="shared" si="9"/>
        <v>296.97875999999997</v>
      </c>
      <c r="R4" s="2">
        <v>6500000</v>
      </c>
      <c r="S4" s="2" t="s">
        <v>84</v>
      </c>
    </row>
    <row r="5" spans="1:19" x14ac:dyDescent="0.25">
      <c r="A5" s="4">
        <v>4</v>
      </c>
      <c r="B5" s="4">
        <f t="shared" si="0"/>
        <v>395.93579999999997</v>
      </c>
      <c r="C5" s="4">
        <f t="shared" si="1"/>
        <v>475.12295999999992</v>
      </c>
      <c r="D5" s="4">
        <f t="shared" si="2"/>
        <v>570.14755199999991</v>
      </c>
      <c r="E5" s="5">
        <f t="shared" si="3"/>
        <v>8750000</v>
      </c>
      <c r="F5" s="4">
        <f t="shared" si="4"/>
        <v>22100</v>
      </c>
      <c r="G5" s="4">
        <f t="shared" si="5"/>
        <v>18416</v>
      </c>
      <c r="H5" s="4">
        <f t="shared" si="6"/>
        <v>15347</v>
      </c>
      <c r="I5" s="4">
        <f t="shared" si="7"/>
        <v>0</v>
      </c>
      <c r="J5" s="4">
        <f t="shared" si="8"/>
        <v>0</v>
      </c>
      <c r="O5">
        <v>0</v>
      </c>
      <c r="P5">
        <f>44.14*10.764</f>
        <v>475.12295999999998</v>
      </c>
      <c r="Q5">
        <f t="shared" si="9"/>
        <v>395.93579999999997</v>
      </c>
      <c r="R5" s="2">
        <v>8750000</v>
      </c>
      <c r="S5" s="2" t="s">
        <v>87</v>
      </c>
    </row>
    <row r="6" spans="1:19" x14ac:dyDescent="0.25">
      <c r="A6" s="4">
        <v>5</v>
      </c>
      <c r="B6" s="4">
        <f t="shared" si="0"/>
        <v>205.77180000000001</v>
      </c>
      <c r="C6" s="4">
        <f t="shared" si="1"/>
        <v>246.92616000000001</v>
      </c>
      <c r="D6" s="4">
        <f t="shared" si="2"/>
        <v>296.31139200000001</v>
      </c>
      <c r="E6" s="5">
        <f t="shared" si="3"/>
        <v>4500000</v>
      </c>
      <c r="F6" s="4">
        <f t="shared" si="4"/>
        <v>21869</v>
      </c>
      <c r="G6" s="4">
        <f t="shared" si="5"/>
        <v>18224</v>
      </c>
      <c r="H6" s="4">
        <f t="shared" si="6"/>
        <v>15187</v>
      </c>
      <c r="I6" s="4">
        <f t="shared" si="7"/>
        <v>0</v>
      </c>
      <c r="J6" s="4">
        <f t="shared" si="8"/>
        <v>0</v>
      </c>
      <c r="O6">
        <v>0</v>
      </c>
      <c r="P6">
        <f>22.94*10.764</f>
        <v>246.92616000000001</v>
      </c>
      <c r="Q6">
        <f t="shared" si="9"/>
        <v>205.77180000000001</v>
      </c>
      <c r="R6" s="2">
        <v>4500000</v>
      </c>
      <c r="S6" s="2" t="s">
        <v>88</v>
      </c>
    </row>
    <row r="7" spans="1:19" x14ac:dyDescent="0.25">
      <c r="A7" s="4">
        <v>6</v>
      </c>
      <c r="B7" s="4">
        <f t="shared" si="0"/>
        <v>206</v>
      </c>
      <c r="C7" s="4">
        <f t="shared" si="1"/>
        <v>247.2</v>
      </c>
      <c r="D7" s="4">
        <f t="shared" si="2"/>
        <v>296.64</v>
      </c>
      <c r="E7" s="5">
        <f t="shared" si="3"/>
        <v>4450000</v>
      </c>
      <c r="F7" s="4">
        <f t="shared" si="4"/>
        <v>21602</v>
      </c>
      <c r="G7" s="4">
        <f t="shared" si="5"/>
        <v>18002</v>
      </c>
      <c r="H7" s="4">
        <f t="shared" si="6"/>
        <v>15001</v>
      </c>
      <c r="I7" s="4">
        <f t="shared" si="7"/>
        <v>0</v>
      </c>
      <c r="J7" s="4">
        <f t="shared" si="8"/>
        <v>0</v>
      </c>
      <c r="O7">
        <v>0</v>
      </c>
      <c r="P7">
        <f t="shared" ref="P2:P7" si="11">O7/1.2</f>
        <v>0</v>
      </c>
      <c r="Q7">
        <v>206</v>
      </c>
      <c r="R7" s="2">
        <v>4450000</v>
      </c>
      <c r="S7" s="2" t="s">
        <v>89</v>
      </c>
    </row>
    <row r="8" spans="1:19" x14ac:dyDescent="0.25">
      <c r="A8" s="4">
        <v>7</v>
      </c>
      <c r="B8" s="4">
        <f t="shared" si="0"/>
        <v>173.33333333333334</v>
      </c>
      <c r="C8" s="4">
        <f t="shared" si="1"/>
        <v>208</v>
      </c>
      <c r="D8" s="4">
        <f t="shared" si="2"/>
        <v>249.6</v>
      </c>
      <c r="E8" s="5">
        <f t="shared" si="3"/>
        <v>4200000</v>
      </c>
      <c r="F8" s="74">
        <f t="shared" si="4"/>
        <v>24231</v>
      </c>
      <c r="G8" s="74">
        <f t="shared" si="5"/>
        <v>20192</v>
      </c>
      <c r="H8" s="74">
        <f t="shared" si="6"/>
        <v>16827</v>
      </c>
      <c r="I8" s="74">
        <f t="shared" si="7"/>
        <v>0</v>
      </c>
      <c r="J8" s="74">
        <f t="shared" si="8"/>
        <v>0</v>
      </c>
      <c r="K8" s="7"/>
      <c r="L8" s="7"/>
      <c r="M8" s="7"/>
      <c r="N8" s="7"/>
      <c r="O8" s="7">
        <v>0</v>
      </c>
      <c r="P8" s="7">
        <v>208</v>
      </c>
      <c r="Q8" s="7">
        <f t="shared" ref="Q3:Q10" si="12">P8/1.2</f>
        <v>173.33333333333334</v>
      </c>
      <c r="R8" s="75">
        <v>4200000</v>
      </c>
      <c r="S8" s="75" t="s">
        <v>90</v>
      </c>
    </row>
    <row r="9" spans="1:19" x14ac:dyDescent="0.25">
      <c r="A9" s="4">
        <v>8</v>
      </c>
      <c r="B9" s="4">
        <f t="shared" si="0"/>
        <v>291.66666666666669</v>
      </c>
      <c r="C9" s="4">
        <f t="shared" si="1"/>
        <v>350</v>
      </c>
      <c r="D9" s="4">
        <f t="shared" si="2"/>
        <v>420</v>
      </c>
      <c r="E9" s="5">
        <f t="shared" si="3"/>
        <v>6500000</v>
      </c>
      <c r="F9" s="74">
        <f t="shared" si="4"/>
        <v>22286</v>
      </c>
      <c r="G9" s="74">
        <f t="shared" si="5"/>
        <v>18571</v>
      </c>
      <c r="H9" s="74">
        <f t="shared" si="6"/>
        <v>15476</v>
      </c>
      <c r="I9" s="74">
        <f t="shared" si="7"/>
        <v>0</v>
      </c>
      <c r="J9" s="74">
        <f t="shared" si="8"/>
        <v>0</v>
      </c>
      <c r="K9" s="7"/>
      <c r="L9" s="7"/>
      <c r="M9" s="7"/>
      <c r="N9" s="7"/>
      <c r="O9" s="7">
        <v>0</v>
      </c>
      <c r="P9" s="7">
        <v>350</v>
      </c>
      <c r="Q9" s="7">
        <f t="shared" si="12"/>
        <v>291.66666666666669</v>
      </c>
      <c r="R9" s="75">
        <v>6500000</v>
      </c>
      <c r="S9" s="75" t="s">
        <v>91</v>
      </c>
    </row>
    <row r="10" spans="1:19" x14ac:dyDescent="0.25">
      <c r="A10" s="4">
        <v>9</v>
      </c>
      <c r="B10" s="4">
        <f t="shared" si="0"/>
        <v>180</v>
      </c>
      <c r="C10" s="4">
        <f t="shared" si="1"/>
        <v>216</v>
      </c>
      <c r="D10" s="4">
        <f t="shared" si="2"/>
        <v>259.2</v>
      </c>
      <c r="E10" s="5">
        <f t="shared" si="3"/>
        <v>4700000</v>
      </c>
      <c r="F10" s="4">
        <f t="shared" si="4"/>
        <v>26111</v>
      </c>
      <c r="G10" s="4">
        <f t="shared" si="5"/>
        <v>21759</v>
      </c>
      <c r="H10" s="4">
        <f t="shared" si="6"/>
        <v>18133</v>
      </c>
      <c r="I10" s="4">
        <f t="shared" si="7"/>
        <v>0</v>
      </c>
      <c r="J10" s="4">
        <f t="shared" si="8"/>
        <v>0</v>
      </c>
      <c r="O10">
        <v>0</v>
      </c>
      <c r="P10">
        <f t="shared" ref="P2:P10" si="13">O10/1.2</f>
        <v>0</v>
      </c>
      <c r="Q10">
        <v>180</v>
      </c>
      <c r="R10" s="2">
        <v>4700000</v>
      </c>
      <c r="S10" s="2"/>
    </row>
    <row r="11" spans="1:19" x14ac:dyDescent="0.25">
      <c r="A11" s="4">
        <v>10</v>
      </c>
      <c r="B11" s="4">
        <f t="shared" si="0"/>
        <v>180</v>
      </c>
      <c r="C11" s="4">
        <f t="shared" si="1"/>
        <v>216</v>
      </c>
      <c r="D11" s="4">
        <f t="shared" si="2"/>
        <v>259.2</v>
      </c>
      <c r="E11" s="5">
        <f t="shared" si="3"/>
        <v>5000000</v>
      </c>
      <c r="F11" s="74">
        <f t="shared" si="4"/>
        <v>27778</v>
      </c>
      <c r="G11" s="74">
        <f t="shared" si="5"/>
        <v>23148</v>
      </c>
      <c r="H11" s="74">
        <f t="shared" si="6"/>
        <v>19290</v>
      </c>
      <c r="I11" s="74">
        <f t="shared" si="7"/>
        <v>0</v>
      </c>
      <c r="J11" s="74">
        <f t="shared" si="8"/>
        <v>0</v>
      </c>
      <c r="K11" s="7"/>
      <c r="L11" s="7"/>
      <c r="M11" s="7"/>
      <c r="N11" s="7"/>
      <c r="O11" s="7">
        <v>0</v>
      </c>
      <c r="P11" s="7">
        <f t="shared" ref="P11:P15" si="14">O11/1.2</f>
        <v>0</v>
      </c>
      <c r="Q11" s="7">
        <v>180</v>
      </c>
      <c r="R11" s="75">
        <v>5000000</v>
      </c>
      <c r="S11" s="2"/>
    </row>
    <row r="12" spans="1:19" x14ac:dyDescent="0.25">
      <c r="A12" s="4">
        <v>11</v>
      </c>
      <c r="B12" s="4">
        <f t="shared" si="0"/>
        <v>291.66666666666669</v>
      </c>
      <c r="C12" s="4">
        <f t="shared" si="1"/>
        <v>350</v>
      </c>
      <c r="D12" s="4">
        <f t="shared" si="2"/>
        <v>420</v>
      </c>
      <c r="E12" s="5">
        <f t="shared" si="3"/>
        <v>8000000</v>
      </c>
      <c r="F12" s="76">
        <f t="shared" si="4"/>
        <v>27429</v>
      </c>
      <c r="G12" s="76">
        <f t="shared" si="5"/>
        <v>22857</v>
      </c>
      <c r="H12" s="76">
        <f t="shared" si="6"/>
        <v>19048</v>
      </c>
      <c r="I12" s="76">
        <f t="shared" si="7"/>
        <v>0</v>
      </c>
      <c r="J12" s="76">
        <f t="shared" si="8"/>
        <v>0</v>
      </c>
      <c r="K12" s="77"/>
      <c r="L12" s="77"/>
      <c r="M12" s="77"/>
      <c r="N12" s="77"/>
      <c r="O12" s="77">
        <v>0</v>
      </c>
      <c r="P12" s="77">
        <v>350</v>
      </c>
      <c r="Q12" s="77">
        <f t="shared" ref="Q11:Q15" si="15">P12/1.2</f>
        <v>291.66666666666669</v>
      </c>
      <c r="R12" s="78">
        <v>8000000</v>
      </c>
      <c r="S12" s="2"/>
    </row>
    <row r="13" spans="1:19" x14ac:dyDescent="0.25">
      <c r="A13" s="4">
        <v>12</v>
      </c>
      <c r="B13" s="4">
        <f t="shared" si="0"/>
        <v>200</v>
      </c>
      <c r="C13" s="4">
        <f t="shared" si="1"/>
        <v>240</v>
      </c>
      <c r="D13" s="4">
        <f t="shared" si="2"/>
        <v>288</v>
      </c>
      <c r="E13" s="5">
        <f t="shared" si="3"/>
        <v>5200000</v>
      </c>
      <c r="F13" s="74">
        <f t="shared" si="4"/>
        <v>26000</v>
      </c>
      <c r="G13" s="74">
        <f t="shared" si="5"/>
        <v>21667</v>
      </c>
      <c r="H13" s="74">
        <f t="shared" si="6"/>
        <v>18056</v>
      </c>
      <c r="I13" s="74">
        <f t="shared" si="7"/>
        <v>0</v>
      </c>
      <c r="J13" s="74">
        <f t="shared" si="8"/>
        <v>0</v>
      </c>
      <c r="K13" s="7"/>
      <c r="L13" s="7"/>
      <c r="M13" s="7"/>
      <c r="N13" s="7"/>
      <c r="O13" s="7">
        <v>0</v>
      </c>
      <c r="P13" s="7">
        <f t="shared" si="14"/>
        <v>0</v>
      </c>
      <c r="Q13" s="7">
        <v>200</v>
      </c>
      <c r="R13" s="75">
        <v>5200000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4"/>
        <v>0</v>
      </c>
      <c r="Q14">
        <f t="shared" si="15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6">ROUND((E16/B16),0)</f>
        <v>#DIV/0!</v>
      </c>
      <c r="G16" s="4" t="e">
        <f t="shared" ref="G16" si="17">ROUND((E16/C16),0)</f>
        <v>#DIV/0!</v>
      </c>
      <c r="H16" s="4" t="e">
        <f t="shared" ref="H16" si="18">ROUND((E16/D16),0)</f>
        <v>#DIV/0!</v>
      </c>
      <c r="I16" s="4">
        <f t="shared" ref="I16" si="19">T16</f>
        <v>0</v>
      </c>
      <c r="J16" s="4">
        <f t="shared" ref="J16" si="20">U16</f>
        <v>0</v>
      </c>
      <c r="O16">
        <v>0</v>
      </c>
      <c r="P16">
        <f t="shared" ref="P16" si="21">O16/1.2</f>
        <v>0</v>
      </c>
      <c r="Q16">
        <f t="shared" ref="Q16" si="22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3">Q17</f>
        <v>0</v>
      </c>
      <c r="C17" s="4">
        <f t="shared" ref="C17:C21" si="24">B17*1.2</f>
        <v>0</v>
      </c>
      <c r="D17" s="4">
        <f t="shared" ref="D17:D21" si="25">C17*1.2</f>
        <v>0</v>
      </c>
      <c r="E17" s="5">
        <f t="shared" ref="E17:E21" si="26">R17</f>
        <v>0</v>
      </c>
      <c r="F17" s="4" t="e">
        <f t="shared" ref="F17" si="27">ROUND((E17/B17),0)</f>
        <v>#DIV/0!</v>
      </c>
      <c r="G17" s="4" t="e">
        <f t="shared" ref="G17" si="28">ROUND((E17/C17),0)</f>
        <v>#DIV/0!</v>
      </c>
      <c r="H17" s="4" t="e">
        <f t="shared" ref="H17" si="29">ROUND((E17/D17),0)</f>
        <v>#DIV/0!</v>
      </c>
      <c r="I17" s="4">
        <f t="shared" ref="I17" si="30">T17</f>
        <v>0</v>
      </c>
      <c r="J17" s="4">
        <f t="shared" ref="J17" si="31">U17</f>
        <v>0</v>
      </c>
      <c r="O17">
        <v>0</v>
      </c>
      <c r="P17">
        <f t="shared" ref="P17" si="32">O17/1.2</f>
        <v>0</v>
      </c>
      <c r="Q17">
        <f t="shared" ref="Q17" si="33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3"/>
        <v>0</v>
      </c>
      <c r="C18" s="4">
        <f t="shared" si="24"/>
        <v>0</v>
      </c>
      <c r="D18" s="4">
        <f t="shared" si="25"/>
        <v>0</v>
      </c>
      <c r="E18" s="5">
        <f t="shared" si="26"/>
        <v>0</v>
      </c>
      <c r="F18" s="4" t="e">
        <f t="shared" ref="F18:F21" si="34">ROUND((E18/B18),0)</f>
        <v>#DIV/0!</v>
      </c>
      <c r="G18" s="4" t="e">
        <f t="shared" ref="G18:G21" si="35">ROUND((E18/C18),0)</f>
        <v>#DIV/0!</v>
      </c>
      <c r="H18" s="4" t="e">
        <f t="shared" ref="H18:H21" si="36">ROUND((E18/D18),0)</f>
        <v>#DIV/0!</v>
      </c>
      <c r="I18" s="4">
        <f t="shared" ref="I18:J21" si="37">T18</f>
        <v>0</v>
      </c>
      <c r="J18" s="4">
        <f t="shared" si="37"/>
        <v>0</v>
      </c>
      <c r="O18">
        <v>0</v>
      </c>
      <c r="P18">
        <f t="shared" ref="P18" si="38">O18/1.2</f>
        <v>0</v>
      </c>
      <c r="Q18">
        <f t="shared" ref="Q18:Q21" si="39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3"/>
        <v>0</v>
      </c>
      <c r="C19" s="4">
        <f t="shared" si="24"/>
        <v>0</v>
      </c>
      <c r="D19" s="4">
        <f t="shared" si="25"/>
        <v>0</v>
      </c>
      <c r="E19" s="5">
        <f t="shared" si="26"/>
        <v>0</v>
      </c>
      <c r="F19" s="4" t="e">
        <f t="shared" si="34"/>
        <v>#DIV/0!</v>
      </c>
      <c r="G19" s="4" t="e">
        <f t="shared" si="35"/>
        <v>#DIV/0!</v>
      </c>
      <c r="H19" s="4" t="e">
        <f t="shared" si="36"/>
        <v>#DIV/0!</v>
      </c>
      <c r="I19" s="4">
        <f t="shared" si="37"/>
        <v>0</v>
      </c>
      <c r="J19" s="4">
        <f t="shared" si="37"/>
        <v>0</v>
      </c>
      <c r="O19">
        <v>0</v>
      </c>
      <c r="P19">
        <f>O19/1.2</f>
        <v>0</v>
      </c>
      <c r="Q19">
        <f t="shared" si="39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0">Q20</f>
        <v>0</v>
      </c>
      <c r="C20" s="4">
        <f t="shared" ref="C20" si="41">B20*1.2</f>
        <v>0</v>
      </c>
      <c r="D20" s="4">
        <f t="shared" ref="D20" si="42">C20*1.2</f>
        <v>0</v>
      </c>
      <c r="E20" s="5">
        <f t="shared" ref="E20" si="43">R20</f>
        <v>0</v>
      </c>
      <c r="F20" s="4" t="e">
        <f t="shared" ref="F20" si="44">ROUND((E20/B20),0)</f>
        <v>#DIV/0!</v>
      </c>
      <c r="G20" s="4" t="e">
        <f t="shared" ref="G20" si="45">ROUND((E20/C20),0)</f>
        <v>#DIV/0!</v>
      </c>
      <c r="H20" s="4" t="e">
        <f t="shared" ref="H20" si="46">ROUND((E20/D20),0)</f>
        <v>#DIV/0!</v>
      </c>
      <c r="I20" s="4">
        <f t="shared" ref="I20" si="47">T20</f>
        <v>0</v>
      </c>
      <c r="J20" s="4">
        <f t="shared" ref="J20" si="48">U20</f>
        <v>0</v>
      </c>
      <c r="O20">
        <v>0</v>
      </c>
      <c r="P20">
        <f t="shared" ref="P20" si="49">O20/1.2</f>
        <v>0</v>
      </c>
      <c r="Q20">
        <f t="shared" ref="Q20" si="50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3"/>
        <v>0</v>
      </c>
      <c r="C21" s="4">
        <f t="shared" si="24"/>
        <v>0</v>
      </c>
      <c r="D21" s="4">
        <f t="shared" si="25"/>
        <v>0</v>
      </c>
      <c r="E21" s="5">
        <f t="shared" si="26"/>
        <v>0</v>
      </c>
      <c r="F21" s="4" t="e">
        <f t="shared" si="34"/>
        <v>#DIV/0!</v>
      </c>
      <c r="G21" s="4" t="e">
        <f t="shared" si="35"/>
        <v>#DIV/0!</v>
      </c>
      <c r="H21" s="4" t="e">
        <f t="shared" si="36"/>
        <v>#DIV/0!</v>
      </c>
      <c r="I21" s="4">
        <f t="shared" si="37"/>
        <v>0</v>
      </c>
      <c r="J21" s="4">
        <f t="shared" si="37"/>
        <v>0</v>
      </c>
      <c r="O21">
        <v>0</v>
      </c>
      <c r="P21">
        <f>O21/1.2</f>
        <v>0</v>
      </c>
      <c r="Q21">
        <f t="shared" si="39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52" t="s">
        <v>92</v>
      </c>
      <c r="G27" s="52">
        <v>202</v>
      </c>
    </row>
    <row r="28" spans="1:19" s="10" customFormat="1" x14ac:dyDescent="0.25">
      <c r="C28" s="67" t="s">
        <v>74</v>
      </c>
      <c r="D28" s="67"/>
      <c r="F28" s="52" t="s">
        <v>83</v>
      </c>
      <c r="G28" s="52">
        <v>206</v>
      </c>
    </row>
    <row r="29" spans="1:19" s="10" customFormat="1" x14ac:dyDescent="0.25">
      <c r="C29" s="67" t="s">
        <v>1</v>
      </c>
      <c r="D29" s="67">
        <v>4500000</v>
      </c>
      <c r="F29" s="52" t="s">
        <v>71</v>
      </c>
      <c r="G29" s="52">
        <v>280</v>
      </c>
      <c r="H29" s="10">
        <f>G29/G28</f>
        <v>1.3592233009708738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67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7"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0" zoomScaleNormal="100" workbookViewId="0">
      <selection activeCell="N64" sqref="N6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95C7-5BF4-4CC4-AEE1-BFB672027B1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82C4-FB39-4B69-A4A2-1966088503F6}">
  <dimension ref="A1"/>
  <sheetViews>
    <sheetView workbookViewId="0">
      <selection activeCell="W26" sqref="W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2024-11-19T06:04:44Z</dcterms:modified>
</cp:coreProperties>
</file>