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Vishwash Ravindra Shrivtastav - SBI - Approx\"/>
    </mc:Choice>
  </mc:AlternateContent>
  <xr:revisionPtr revIDLastSave="0" documentId="13_ncr:1_{05FE7EF1-6B26-441F-A28F-26A1BCC34E19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17" i="4" l="1"/>
  <c r="Q7" i="4"/>
  <c r="Q6" i="4"/>
  <c r="S16" i="17" l="1"/>
  <c r="T11" i="16"/>
  <c r="G32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Q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B7" i="4"/>
  <c r="C7" i="4" s="1"/>
  <c r="J7" i="4"/>
  <c r="I7" i="4"/>
  <c r="E7" i="4"/>
  <c r="A7" i="4"/>
  <c r="B6" i="4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8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B17" i="4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<sst xmlns="http://schemas.openxmlformats.org/spreadsheetml/2006/main" count="48" uniqueCount="42">
  <si>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</si>
  <si>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</si>
  <si>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</si>
  <si>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</si>
  <si>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</si>
  <si>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</si>
  <si>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</si>
  <si>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</si>
  <si>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</si>
  <si>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</si>
  <si>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</si>
  <si>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</si>
  <si>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</si>
  <si>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</si>
  <si>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</si>
  <si>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</si>
  <si>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</si>
  <si>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</si>
  <si>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</si>
  <si>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</si>
  <si>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</si>
  <si>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</si>
  <si>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</si>
  <si>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</si>
  <si>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</si>
  <si>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</si>
  <si>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</si>
  <si>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</si>
  <si>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</si>
  <si>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</si>
  <si>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</si>
  <si>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</si>
  <si>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</si>
  <si>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</si>
  <si>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</si>
  <si>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</si>
  <si>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</si>
  <si>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</si>
  <si>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</si>
  <si>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</si>
  <si>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</si>
  <si>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State Bank of India ( RACPC Andheri (East)  - Vishwash Ravindra Shrivtastav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</si>
</sst>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rgb="FF333333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5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14" fillId="0" borderId="0" xfId="0" applyFont="1"/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  <xf numFmtId="4" fontId="1" fillId="2" borderId="0" xfId="0" applyNumberFormat="1" applyFont="1" applyFill="1"/>
    <xf numFmtId="0" fontId="0" fillId="2" borderId="0" xfId="0" applyFill="1"/>
    <xf numFmtId="4" fontId="0" fillId="2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37</xdr:row>
      <xdr:rowOff>67604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DAC600-FBBE-41D2-AB54-7C345E83B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6658904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267928</xdr:colOff>
      <xdr:row>47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3B499D-A77E-44EE-8D39-D0CBE48C2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802328" cy="8649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229823</xdr:colOff>
      <xdr:row>40</xdr:row>
      <xdr:rowOff>19957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39B9A9-A203-4F77-93DD-C34641A5C2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764223" cy="64969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153612</xdr:colOff>
      <xdr:row>34</xdr:row>
      <xdr:rowOff>172351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05EFC3-899F-46A8-B1DA-807BAC3E8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88012" cy="645885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144086</xdr:colOff>
      <xdr:row>36</xdr:row>
      <xdr:rowOff>48516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C71EDAD-5939-4940-B064-A4D05DAF19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78486" cy="638264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334613</xdr:colOff>
      <xdr:row>39</xdr:row>
      <xdr:rowOff>153272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7B16C0-6E85-4A47-B33B-35416504FF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869013" cy="624927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153612</xdr:colOff>
      <xdr:row>33</xdr:row>
      <xdr:rowOff>86614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CBD2632-ACE9-43A3-9234-E9003F882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688012" cy="63731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40</xdr:row>
      <xdr:rowOff>10563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BCC50EA-570E-4CE8-9CCC-CD0277623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744006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286981</xdr:colOff>
      <xdr:row>38</xdr:row>
      <xdr:rowOff>134352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1B8206-B249-4F1D-9B02-C11D867AF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21381" cy="718285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39</xdr:row>
      <xdr:rowOff>134379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0433494-DD2A-4767-8B8F-CB1D732DC6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737337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51"/>
  <sheetViews>
    <sheetView tabSelected="1" topLeftCell="A4" zoomScaleNormal="100" workbookViewId="0">
      <selection activeCell="U24" sqref="U24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3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3" s="1" customFormat="1" ht="36" customHeight="1" x14ac:dyDescent="0.25">
      <c r="A2" s="50" t="s">
        <v>36</v>
      </c>
      <c r="B2" s="50"/>
      <c r="C2" s="50"/>
      <c r="D2" s="50"/>
      <c r="E2" s="50"/>
      <c r="F2" s="50"/>
      <c r="G2" s="50"/>
      <c r="H2" s="50"/>
      <c r="I2" s="50"/>
      <c r="J2" s="50"/>
      <c r="K2" s="50"/>
      <c r="L2" s="50"/>
      <c r="M2" s="50"/>
      <c r="N2" s="50"/>
      <c r="O2" s="50"/>
      <c r="P2" s="50"/>
      <c r="Q2" s="50"/>
      <c r="R2" s="50"/>
      <c r="S2"/>
      <c r="T2"/>
    </row>
    <row r="3" spans="1:23" x14ac:dyDescent="0.25">
      <c r="A3" s="4">
        <f t="shared" ref="A3:A14" si="0">N3</f>
        <v>0</v>
      </c>
      <c r="B3" s="4">
        <f t="shared" ref="B3:B14" si="1">Q3</f>
        <v>405</v>
      </c>
      <c r="C3" s="4">
        <f>B3*1.2</f>
        <v>486</v>
      </c>
      <c r="D3" s="4">
        <f t="shared" ref="D3:D14" si="2">C3*1.2</f>
        <v>583.19999999999993</v>
      </c>
      <c r="E3" s="5">
        <f t="shared" ref="E3:E14" si="3">R3</f>
        <v>5718500</v>
      </c>
      <c r="F3" s="9">
        <f t="shared" ref="F3:F14" si="4">ROUND((E3/B3),0)</f>
        <v>14120</v>
      </c>
      <c r="G3" s="9">
        <f t="shared" ref="G3:G14" si="5">ROUND((E3/C3),0)</f>
        <v>11766</v>
      </c>
      <c r="H3" s="9">
        <f t="shared" ref="H3:H14" si="6">ROUND((E3/D3),0)</f>
        <v>9805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405</v>
      </c>
      <c r="R3" s="2">
        <v>5718500</v>
      </c>
    </row>
    <row r="4" spans="1:23" x14ac:dyDescent="0.25">
      <c r="A4" s="4">
        <f t="shared" ref="A4:A9" si="9">N4</f>
        <v>0</v>
      </c>
      <c r="B4" s="4">
        <f t="shared" ref="B4:B9" si="10">Q4</f>
        <v>405</v>
      </c>
      <c r="C4" s="4">
        <f t="shared" ref="C4:C9" si="11">B4*1.2</f>
        <v>486</v>
      </c>
      <c r="D4" s="4">
        <f t="shared" ref="D4:D9" si="12">C4*1.2</f>
        <v>583.19999999999993</v>
      </c>
      <c r="E4" s="5">
        <f t="shared" ref="E4:E9" si="13">R4</f>
        <v>7185000</v>
      </c>
      <c r="F4" s="9">
        <f t="shared" ref="F4:F9" si="14">ROUND((E4/B4),0)</f>
        <v>17741</v>
      </c>
      <c r="G4" s="9">
        <f t="shared" ref="G4:G9" si="15">ROUND((E4/C4),0)</f>
        <v>14784</v>
      </c>
      <c r="H4" s="9">
        <f t="shared" ref="H4:H9" si="16">ROUND((E4/D4),0)</f>
        <v>12320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405</v>
      </c>
      <c r="R4" s="2">
        <v>7185000</v>
      </c>
    </row>
    <row r="5" spans="1:23" x14ac:dyDescent="0.25">
      <c r="A5" s="4">
        <f t="shared" si="9"/>
        <v>0</v>
      </c>
      <c r="B5" s="4">
        <f t="shared" si="10"/>
        <v>405</v>
      </c>
      <c r="C5" s="4">
        <f t="shared" si="11"/>
        <v>486</v>
      </c>
      <c r="D5" s="4">
        <f t="shared" si="12"/>
        <v>583.19999999999993</v>
      </c>
      <c r="E5" s="5">
        <f t="shared" si="13"/>
        <v>7365216</v>
      </c>
      <c r="F5" s="9">
        <f t="shared" si="14"/>
        <v>18186</v>
      </c>
      <c r="G5" s="9">
        <f t="shared" si="15"/>
        <v>15155</v>
      </c>
      <c r="H5" s="9">
        <f t="shared" si="16"/>
        <v>12629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405</v>
      </c>
      <c r="R5" s="2">
        <v>7365216</v>
      </c>
    </row>
    <row r="6" spans="1:23" s="45" customFormat="1" x14ac:dyDescent="0.25">
      <c r="A6" s="43">
        <f t="shared" si="9"/>
        <v>0</v>
      </c>
      <c r="B6" s="43">
        <f t="shared" si="10"/>
        <v>405.45454545454544</v>
      </c>
      <c r="C6" s="43">
        <f t="shared" si="11"/>
        <v>486.5454545454545</v>
      </c>
      <c r="D6" s="43">
        <f t="shared" si="12"/>
        <v>583.85454545454536</v>
      </c>
      <c r="E6" s="44">
        <f t="shared" si="13"/>
        <v>8500000</v>
      </c>
      <c r="F6" s="43">
        <f t="shared" si="14"/>
        <v>20964</v>
      </c>
      <c r="G6" s="43">
        <f t="shared" si="15"/>
        <v>17470</v>
      </c>
      <c r="H6" s="43">
        <f t="shared" si="16"/>
        <v>14558</v>
      </c>
      <c r="I6" s="43" t="e">
        <f>#REF!</f>
        <v>#REF!</v>
      </c>
      <c r="J6" s="43">
        <f t="shared" si="17"/>
        <v>0</v>
      </c>
      <c r="O6" s="45">
        <v>0</v>
      </c>
      <c r="P6" s="45">
        <v>446</v>
      </c>
      <c r="Q6" s="45">
        <f>P6/1.1</f>
        <v>405.45454545454544</v>
      </c>
      <c r="R6" s="46">
        <v>8500000</v>
      </c>
      <c r="W6" s="45">
        <v>23000</v>
      </c>
    </row>
    <row r="7" spans="1:23" s="45" customFormat="1" x14ac:dyDescent="0.25">
      <c r="A7" s="43">
        <f t="shared" si="9"/>
        <v>0</v>
      </c>
      <c r="B7" s="43">
        <f t="shared" si="10"/>
        <v>405.45454545454544</v>
      </c>
      <c r="C7" s="43">
        <f t="shared" si="11"/>
        <v>486.5454545454545</v>
      </c>
      <c r="D7" s="43">
        <f t="shared" si="12"/>
        <v>583.85454545454536</v>
      </c>
      <c r="E7" s="44">
        <f t="shared" si="13"/>
        <v>8373750</v>
      </c>
      <c r="F7" s="43">
        <f t="shared" si="14"/>
        <v>20653</v>
      </c>
      <c r="G7" s="43">
        <f t="shared" si="15"/>
        <v>17211</v>
      </c>
      <c r="H7" s="43">
        <f t="shared" si="16"/>
        <v>14342</v>
      </c>
      <c r="I7" s="43" t="e">
        <f>#REF!</f>
        <v>#REF!</v>
      </c>
      <c r="J7" s="43">
        <f t="shared" si="17"/>
        <v>0</v>
      </c>
      <c r="O7" s="45">
        <v>0</v>
      </c>
      <c r="P7" s="45">
        <v>446</v>
      </c>
      <c r="Q7" s="45">
        <f>P7/1.1</f>
        <v>405.45454545454544</v>
      </c>
      <c r="R7" s="46">
        <v>8373750</v>
      </c>
    </row>
    <row r="8" spans="1:23" x14ac:dyDescent="0.25">
      <c r="A8" s="4">
        <f t="shared" si="9"/>
        <v>0</v>
      </c>
      <c r="B8" s="4">
        <f t="shared" si="10"/>
        <v>371.66666666666669</v>
      </c>
      <c r="C8" s="4">
        <f t="shared" si="11"/>
        <v>446</v>
      </c>
      <c r="D8" s="4">
        <f t="shared" si="12"/>
        <v>535.19999999999993</v>
      </c>
      <c r="E8" s="5">
        <f t="shared" si="13"/>
        <v>7900000</v>
      </c>
      <c r="F8" s="9">
        <f t="shared" si="14"/>
        <v>21256</v>
      </c>
      <c r="G8" s="9">
        <f t="shared" si="15"/>
        <v>17713</v>
      </c>
      <c r="H8" s="9">
        <f t="shared" si="16"/>
        <v>14761</v>
      </c>
      <c r="I8" s="4" t="e">
        <f>#REF!</f>
        <v>#REF!</v>
      </c>
      <c r="J8" s="4">
        <f t="shared" si="17"/>
        <v>0</v>
      </c>
      <c r="O8">
        <v>0</v>
      </c>
      <c r="P8">
        <v>446</v>
      </c>
      <c r="Q8">
        <f t="shared" ref="Q8:Q9" si="19">P8/1.2</f>
        <v>371.66666666666669</v>
      </c>
      <c r="R8" s="2">
        <v>7900000</v>
      </c>
    </row>
    <row r="9" spans="1:23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3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3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3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3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3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3" ht="36.75" customHeight="1" x14ac:dyDescent="0.25">
      <c r="A15" s="50" t="s">
        <v>37</v>
      </c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50"/>
    </row>
    <row r="16" spans="1:23" s="48" customFormat="1" x14ac:dyDescent="0.25">
      <c r="A16" s="9">
        <f t="shared" ref="A16:A28" si="32">N16</f>
        <v>0</v>
      </c>
      <c r="B16" s="9">
        <f t="shared" ref="B16:B28" si="33">Q16</f>
        <v>675</v>
      </c>
      <c r="C16" s="9">
        <f>B16*1.2</f>
        <v>810</v>
      </c>
      <c r="D16" s="9">
        <f t="shared" ref="D16:D28" si="34">C16*1.2</f>
        <v>972</v>
      </c>
      <c r="E16" s="47">
        <f t="shared" ref="E16:E28" si="35">R16</f>
        <v>16900000</v>
      </c>
      <c r="F16" s="9">
        <f t="shared" ref="F16:F28" si="36">ROUND((E16/B16),0)</f>
        <v>25037</v>
      </c>
      <c r="G16" s="9">
        <f t="shared" ref="G16:G28" si="37">ROUND((E16/C16),0)</f>
        <v>20864</v>
      </c>
      <c r="H16" s="9">
        <f t="shared" ref="H16:H28" si="38">ROUND((E16/D16),0)</f>
        <v>17387</v>
      </c>
      <c r="I16" s="9" t="e">
        <f>#REF!</f>
        <v>#REF!</v>
      </c>
      <c r="J16" s="9">
        <f t="shared" ref="J16:J28" si="39">S16</f>
        <v>0</v>
      </c>
      <c r="O16" s="48">
        <v>0</v>
      </c>
      <c r="P16" s="48">
        <v>810</v>
      </c>
      <c r="Q16" s="48">
        <f t="shared" ref="P16:Q28" si="40">P16/1.2</f>
        <v>675</v>
      </c>
      <c r="R16" s="49">
        <v>16900000</v>
      </c>
    </row>
    <row r="17" spans="1:24" s="48" customFormat="1" x14ac:dyDescent="0.25">
      <c r="A17" s="9">
        <f t="shared" si="32"/>
        <v>0</v>
      </c>
      <c r="B17" s="9">
        <f t="shared" si="33"/>
        <v>675</v>
      </c>
      <c r="C17" s="9">
        <f t="shared" ref="C17:C28" si="41">B17*1.2</f>
        <v>810</v>
      </c>
      <c r="D17" s="9">
        <f t="shared" si="34"/>
        <v>972</v>
      </c>
      <c r="E17" s="47">
        <f t="shared" si="35"/>
        <v>17000000</v>
      </c>
      <c r="F17" s="9">
        <f t="shared" si="36"/>
        <v>25185</v>
      </c>
      <c r="G17" s="9">
        <f t="shared" si="37"/>
        <v>20988</v>
      </c>
      <c r="H17" s="9">
        <f t="shared" si="38"/>
        <v>17490</v>
      </c>
      <c r="I17" s="9" t="e">
        <f>#REF!</f>
        <v>#REF!</v>
      </c>
      <c r="J17" s="9">
        <f t="shared" si="39"/>
        <v>0</v>
      </c>
      <c r="O17" s="48">
        <v>0</v>
      </c>
      <c r="P17" s="48">
        <v>810</v>
      </c>
      <c r="Q17" s="48">
        <f>P17/1.2</f>
        <v>675</v>
      </c>
      <c r="R17" s="49">
        <v>17000000</v>
      </c>
    </row>
    <row r="18" spans="1:24" x14ac:dyDescent="0.25">
      <c r="A18" s="4">
        <f t="shared" si="32"/>
        <v>0</v>
      </c>
      <c r="B18" s="4">
        <f t="shared" si="33"/>
        <v>404</v>
      </c>
      <c r="C18" s="4">
        <f t="shared" si="41"/>
        <v>484.79999999999995</v>
      </c>
      <c r="D18" s="4">
        <f t="shared" si="34"/>
        <v>581.75999999999988</v>
      </c>
      <c r="E18" s="5">
        <f t="shared" si="35"/>
        <v>8635000</v>
      </c>
      <c r="F18" s="9">
        <f t="shared" si="36"/>
        <v>21374</v>
      </c>
      <c r="G18" s="9">
        <f t="shared" si="37"/>
        <v>17811</v>
      </c>
      <c r="H18" s="9">
        <f t="shared" si="38"/>
        <v>14843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404</v>
      </c>
      <c r="R18" s="2">
        <v>8635000</v>
      </c>
    </row>
    <row r="19" spans="1:24" x14ac:dyDescent="0.25">
      <c r="A19" s="4">
        <f t="shared" si="32"/>
        <v>0</v>
      </c>
      <c r="B19" s="4">
        <f t="shared" si="33"/>
        <v>400</v>
      </c>
      <c r="C19" s="4">
        <f t="shared" si="41"/>
        <v>480</v>
      </c>
      <c r="D19" s="4">
        <f t="shared" si="34"/>
        <v>576</v>
      </c>
      <c r="E19" s="5">
        <f t="shared" si="35"/>
        <v>0</v>
      </c>
      <c r="F19" s="9">
        <f t="shared" si="36"/>
        <v>0</v>
      </c>
      <c r="G19" s="9">
        <f t="shared" si="37"/>
        <v>0</v>
      </c>
      <c r="H19" s="9">
        <f t="shared" si="38"/>
        <v>0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400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405</v>
      </c>
      <c r="C20" s="4">
        <f t="shared" si="41"/>
        <v>486</v>
      </c>
      <c r="D20" s="4">
        <f t="shared" si="34"/>
        <v>583.19999999999993</v>
      </c>
      <c r="E20" s="5">
        <f t="shared" si="35"/>
        <v>8499000</v>
      </c>
      <c r="F20" s="9">
        <f t="shared" si="36"/>
        <v>20985</v>
      </c>
      <c r="G20" s="9">
        <f t="shared" si="37"/>
        <v>17488</v>
      </c>
      <c r="H20" s="9">
        <f t="shared" si="38"/>
        <v>14573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405</v>
      </c>
      <c r="R20" s="2">
        <v>8499000</v>
      </c>
    </row>
    <row r="21" spans="1:24" s="45" customFormat="1" x14ac:dyDescent="0.25">
      <c r="A21" s="43">
        <f t="shared" si="32"/>
        <v>0</v>
      </c>
      <c r="B21" s="43">
        <f t="shared" si="33"/>
        <v>403</v>
      </c>
      <c r="C21" s="43">
        <f t="shared" si="41"/>
        <v>483.59999999999997</v>
      </c>
      <c r="D21" s="43">
        <f t="shared" si="34"/>
        <v>580.31999999999994</v>
      </c>
      <c r="E21" s="44">
        <f t="shared" si="35"/>
        <v>10300000</v>
      </c>
      <c r="F21" s="43">
        <f t="shared" si="36"/>
        <v>25558</v>
      </c>
      <c r="G21" s="43">
        <f t="shared" si="37"/>
        <v>21299</v>
      </c>
      <c r="H21" s="43">
        <f t="shared" si="38"/>
        <v>17749</v>
      </c>
      <c r="I21" s="43" t="e">
        <f>#REF!</f>
        <v>#REF!</v>
      </c>
      <c r="J21" s="43">
        <f t="shared" si="39"/>
        <v>0</v>
      </c>
      <c r="O21" s="45">
        <v>0</v>
      </c>
      <c r="P21" s="45">
        <f t="shared" si="40"/>
        <v>0</v>
      </c>
      <c r="Q21" s="45">
        <v>403</v>
      </c>
      <c r="R21" s="46">
        <v>10300000</v>
      </c>
    </row>
    <row r="22" spans="1:24" s="45" customFormat="1" x14ac:dyDescent="0.25">
      <c r="A22" s="43">
        <f t="shared" ref="A22:A24" si="42">N22</f>
        <v>0</v>
      </c>
      <c r="B22" s="43">
        <f t="shared" ref="B22:B24" si="43">Q22</f>
        <v>405</v>
      </c>
      <c r="C22" s="43">
        <f t="shared" ref="C22:C24" si="44">B22*1.2</f>
        <v>486</v>
      </c>
      <c r="D22" s="43">
        <f t="shared" ref="D22:D24" si="45">C22*1.2</f>
        <v>583.19999999999993</v>
      </c>
      <c r="E22" s="44">
        <f t="shared" ref="E22:E24" si="46">R22</f>
        <v>10300000</v>
      </c>
      <c r="F22" s="43">
        <f t="shared" ref="F22:F24" si="47">ROUND((E22/B22),0)</f>
        <v>25432</v>
      </c>
      <c r="G22" s="43">
        <f t="shared" ref="G22:G24" si="48">ROUND((E22/C22),0)</f>
        <v>21193</v>
      </c>
      <c r="H22" s="43">
        <f t="shared" ref="H22:H24" si="49">ROUND((E22/D22),0)</f>
        <v>17661</v>
      </c>
      <c r="I22" s="43" t="e">
        <f>#REF!</f>
        <v>#REF!</v>
      </c>
      <c r="J22" s="43">
        <f t="shared" ref="J22:J24" si="50">S22</f>
        <v>0</v>
      </c>
      <c r="O22" s="45">
        <v>0</v>
      </c>
      <c r="P22" s="45">
        <f t="shared" ref="P22:P24" si="51">O22/1.2</f>
        <v>0</v>
      </c>
      <c r="Q22" s="45">
        <v>405</v>
      </c>
      <c r="R22" s="46">
        <v>10300000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ref="Q23:Q24" si="52">P23/1.2</f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3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9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23000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3000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20000</v>
      </c>
      <c r="X31" s="22"/>
    </row>
    <row r="32" spans="1:24" ht="15.75" x14ac:dyDescent="0.25">
      <c r="E32" t="s">
        <v>40</v>
      </c>
      <c r="F32" s="7">
        <v>37.630000000000003</v>
      </c>
      <c r="G32" s="6">
        <f>F32*10.764</f>
        <v>405.04932000000002</v>
      </c>
      <c r="H32" s="6"/>
      <c r="S32" s="10"/>
      <c r="T32" s="10"/>
      <c r="U32" s="17" t="s">
        <v>16</v>
      </c>
      <c r="V32" s="18"/>
      <c r="W32" s="19">
        <f>W30</f>
        <v>3000</v>
      </c>
      <c r="X32" s="22"/>
    </row>
    <row r="33" spans="15:24" ht="15.75" x14ac:dyDescent="0.25"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15:24" ht="15.75" x14ac:dyDescent="0.25">
      <c r="S34" s="10"/>
      <c r="T34" s="10"/>
      <c r="U34" s="17" t="s">
        <v>18</v>
      </c>
      <c r="V34" s="23"/>
      <c r="W34" s="24">
        <f>W35-W33</f>
        <v>63</v>
      </c>
      <c r="X34" s="41">
        <v>2027</v>
      </c>
    </row>
    <row r="35" spans="15:24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4" ht="39" customHeight="1" x14ac:dyDescent="0.25">
      <c r="P36" s="51" t="s">
        <v>41</v>
      </c>
      <c r="Q36" s="51"/>
      <c r="R36" s="51"/>
      <c r="S36" s="51"/>
      <c r="T36" s="52"/>
      <c r="U36" s="21" t="s">
        <v>20</v>
      </c>
      <c r="V36" s="23"/>
      <c r="W36" s="24">
        <f>90*W33/W35</f>
        <v>-4.5</v>
      </c>
      <c r="X36" s="24"/>
    </row>
    <row r="37" spans="15:24" ht="15.75" x14ac:dyDescent="0.25">
      <c r="U37" s="17"/>
      <c r="V37" s="26"/>
      <c r="W37" s="27">
        <v>0</v>
      </c>
      <c r="X37" s="27"/>
    </row>
    <row r="38" spans="15:24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15:24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3000</v>
      </c>
      <c r="X39" s="22"/>
    </row>
    <row r="40" spans="15:24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20000</v>
      </c>
      <c r="X40" s="22"/>
    </row>
    <row r="41" spans="15:24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15:24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23000</v>
      </c>
      <c r="X42" s="22"/>
    </row>
    <row r="43" spans="15:24" ht="15.75" x14ac:dyDescent="0.25">
      <c r="S43" s="10"/>
      <c r="T43" s="10"/>
      <c r="U43" s="23"/>
      <c r="V43" s="23"/>
      <c r="W43" s="24"/>
      <c r="X43" s="24"/>
    </row>
    <row r="44" spans="15:24" ht="15.75" x14ac:dyDescent="0.25">
      <c r="S44" s="10"/>
      <c r="T44" s="10"/>
      <c r="U44" s="28" t="s">
        <v>38</v>
      </c>
      <c r="V44" s="30"/>
      <c r="W44" s="25">
        <v>405</v>
      </c>
      <c r="X44" s="24"/>
    </row>
    <row r="45" spans="15:24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9315000</v>
      </c>
      <c r="X45" s="33"/>
    </row>
    <row r="46" spans="15:24" ht="15.75" x14ac:dyDescent="0.25">
      <c r="S46" s="11"/>
      <c r="T46" s="10"/>
      <c r="U46" s="17" t="s">
        <v>25</v>
      </c>
      <c r="V46" s="23"/>
      <c r="W46" s="34">
        <f>W45*0.98</f>
        <v>9128700</v>
      </c>
      <c r="X46" s="35"/>
    </row>
    <row r="47" spans="15:24" ht="15.75" x14ac:dyDescent="0.25">
      <c r="S47" s="10"/>
      <c r="T47" s="10"/>
      <c r="U47" s="17" t="s">
        <v>26</v>
      </c>
      <c r="V47" s="23"/>
      <c r="W47" s="34">
        <f>W45*0.8</f>
        <v>7452000</v>
      </c>
      <c r="X47" s="34"/>
    </row>
    <row r="48" spans="15:24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1215000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19406.25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topLeftCell="A16" workbookViewId="0">
      <selection activeCell="C3" activeCellId="1" sqref="P23 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E44"/>
  <sheetViews>
    <sheetView zoomScaleNormal="100" workbookViewId="0">
      <selection activeCell="S10" sqref="S10"/>
    </sheetView>
  </sheetViews>
  <sheetFormatPr defaultRowHeight="15" x14ac:dyDescent="0.25"/>
  <sheetData>
    <row r="2" spans="2:2" x14ac:dyDescent="0.25">
      <c r="B2" s="42"/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S16" sqref="S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9:V19"/>
  <sheetViews>
    <sheetView zoomScaleNormal="100" workbookViewId="0">
      <selection activeCell="V10" sqref="V10"/>
    </sheetView>
  </sheetViews>
  <sheetFormatPr defaultRowHeight="15" x14ac:dyDescent="0.25"/>
  <cols>
    <col min="22" max="22" width="18.85546875" customWidth="1"/>
  </cols>
  <sheetData>
    <row r="9" spans="19:22" x14ac:dyDescent="0.25">
      <c r="V9">
        <v>8500000</v>
      </c>
    </row>
    <row r="11" spans="19:22" x14ac:dyDescent="0.25">
      <c r="S11">
        <v>41.4</v>
      </c>
      <c r="T11">
        <f>S11*10.764</f>
        <v>445.62959999999998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16:S16"/>
  <sheetViews>
    <sheetView topLeftCell="A7" zoomScaleNormal="100" workbookViewId="0">
      <selection activeCell="S17" sqref="S17"/>
    </sheetView>
  </sheetViews>
  <sheetFormatPr defaultRowHeight="15" x14ac:dyDescent="0.25"/>
  <sheetData>
    <row r="16" spans="18:19" x14ac:dyDescent="0.25">
      <c r="R16">
        <v>41.4</v>
      </c>
      <c r="S16">
        <f>R16*10.764</f>
        <v>445.62959999999998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Y13" sqref="Y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R12" sqref="R1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2024-11-19T11:11:27Z</dcterms:modified>
</cp:coreProperties>
</file>