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Sion\Rohit Hanumant Pachimbare\"/>
    </mc:Choice>
  </mc:AlternateContent>
  <xr:revisionPtr revIDLastSave="0" documentId="13_ncr:1_{692B23D0-54A9-46F5-AB42-8EFC8BDE14EE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4" l="1"/>
  <c r="G28" i="4"/>
  <c r="C5" i="25" l="1"/>
  <c r="C4" i="25"/>
  <c r="C3" i="25"/>
  <c r="P2" i="4"/>
  <c r="P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0" i="23" s="1"/>
  <c r="C21" i="23" l="1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<sst xmlns="http://schemas.openxmlformats.org/spreadsheetml/2006/main" count="132" uniqueCount="90">
  <si>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</si>
  <si>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</si>
  <si>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</si>
  <si>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</si>
  <si>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</si>
  <si>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</si>
  <si>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</si>
  <si>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</si>
  <si>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</si>
  <si>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</si>
  <si>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</si>
  <si>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</si>
  <si>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</si>
  <si>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</si>
  <si>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</si>
  <si>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</si>
  <si>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</si>
  <si>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</si>
  <si>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</si>
  <si>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</si>
  <si>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</si>
  <si>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</si>
  <si>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</si>
  <si>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</si>
  <si>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</si>
  <si>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</si>
  <si>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</si>
  <si>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</si>
  <si>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</si>
  <si>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</si>
  <si>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</si>
  <si>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</si>
  <si>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</si>
  <si>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</si>
  <si>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</si>
  <si>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</si>
  <si>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</si>
  <si>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</si>
  <si>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</si>
  <si>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</si>
  <si>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</si>
  <si>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</si>
  <si>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</si>
  <si>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</si>
  <si>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</si>
  <si>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</si>
  <si>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</si>
  <si>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</si>
  <si>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</si>
  <si>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</si>
  <si>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</si>
  <si>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</si>
  <si>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</si>
  <si>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</si>
  <si>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</si>
  <si>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</si>
  <si>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</si>
  <si>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</si>
  <si>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</si>
  <si>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</si>
  <si>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</si>
  <si>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</si>
  <si>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</si>
  <si>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</si>
  <si>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</si>
  <si>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</si>
  <si>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</si>
  <si>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</si>
  <si>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</si>
  <si>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</si>
  <si>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</si>
  <si>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</si>
  <si>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</si>
  <si>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</si>
  <si>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</si>
  <si>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</si>
  <si>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</si>
  <si>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</si>
  <si>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</si>
  <si>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</si>
  <si>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</si>
  <si>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</si>
  <si>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</si>
  <si>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</si>
  <si>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20.01.2023</t>
  </si>
  <si>
    <t>IGR-20.09.24</t>
  </si>
  <si>
    <t>IGR-19.09.24</t>
  </si>
  <si>
    <t xml:space="preserve">Expected Rental incomer </t>
  </si>
  <si>
    <t>BALC</t>
  </si>
  <si>
    <t>TACA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</si>
</sst>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" fillId="2" borderId="0" xfId="0" applyFont="1" applyFill="1"/>
    <xf numFmtId="4" fontId="0" fillId="2" borderId="0" xfId="0" applyNumberFormat="1" applyFill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A5D7C8-0E7A-450F-B065-8AFD3E71E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6865E1-1971-4C54-A9FA-DC7AB861B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525139</xdr:colOff>
      <xdr:row>45</xdr:row>
      <xdr:rowOff>172670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8A099E-5088-4A0F-8F27-78DAB80C6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59539" cy="8745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506087</xdr:colOff>
      <xdr:row>48</xdr:row>
      <xdr:rowOff>67887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1F84A8-1AEB-4176-B609-7FDFC5C4C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040487" cy="868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Q20" sqref="Q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260086.22099999999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289486.22100000002</v>
      </c>
      <c r="D9" s="58" t="s">
        <v>62</v>
      </c>
      <c r="E9" s="59">
        <f>C9/10.764</f>
        <v>26893.926142697885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v>2005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19</v>
      </c>
      <c r="D13" s="65">
        <f>D12-C13</f>
        <v>81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5"/>
      <c r="L1" s="75"/>
      <c r="M1" s="75"/>
      <c r="N1" s="75"/>
      <c r="O1" s="75"/>
      <c r="P1" s="75"/>
      <c r="Q1" s="75"/>
      <c r="R1" s="75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B19" sqref="B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12000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9500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2500</v>
      </c>
      <c r="D13" s="22"/>
    </row>
    <row r="14" spans="1:5" x14ac:dyDescent="0.25">
      <c r="A14" s="15" t="s">
        <v>15</v>
      </c>
      <c r="B14" s="18"/>
      <c r="C14" s="19">
        <f>C5</f>
        <v>9500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12000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451</v>
      </c>
      <c r="D18" s="24"/>
    </row>
    <row r="19" spans="1:5" x14ac:dyDescent="0.25">
      <c r="A19" s="15" t="s">
        <v>73</v>
      </c>
      <c r="B19" s="6"/>
      <c r="C19" s="30">
        <f>C18*C16</f>
        <v>5412000</v>
      </c>
      <c r="D19" s="72"/>
      <c r="E19" s="65"/>
    </row>
    <row r="20" spans="1:5" x14ac:dyDescent="0.25">
      <c r="A20" s="15" t="s">
        <v>24</v>
      </c>
      <c r="C20" s="31">
        <f>C19*98%</f>
        <v>5303760</v>
      </c>
      <c r="D20" s="30"/>
      <c r="E20" s="65"/>
    </row>
    <row r="21" spans="1:5" x14ac:dyDescent="0.25">
      <c r="A21" s="15" t="s">
        <v>25</v>
      </c>
      <c r="C21" s="31">
        <f>C19*80%</f>
        <v>4329600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1127500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0">
        <v>18000</v>
      </c>
      <c r="D25" s="31" t="s">
        <v>87</v>
      </c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29" sqref="G29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570</v>
      </c>
      <c r="C2" s="4">
        <f t="shared" ref="C2:C16" si="1">B2*1.2</f>
        <v>684</v>
      </c>
      <c r="D2" s="4">
        <f t="shared" ref="D2:D16" si="2">C2*1.2</f>
        <v>820.8</v>
      </c>
      <c r="E2" s="5">
        <f t="shared" ref="E2:E16" si="3">R2</f>
        <v>6435280</v>
      </c>
      <c r="F2" s="73">
        <f t="shared" ref="F2:F15" si="4">ROUND((E2/B2),0)</f>
        <v>11290</v>
      </c>
      <c r="G2" s="73">
        <f t="shared" ref="G2:G15" si="5">ROUND((E2/C2),0)</f>
        <v>9408</v>
      </c>
      <c r="H2" s="73">
        <f t="shared" ref="H2:H15" si="6">ROUND((E2/D2),0)</f>
        <v>7840</v>
      </c>
      <c r="I2" s="73">
        <f t="shared" ref="I2:I15" si="7">T2</f>
        <v>0</v>
      </c>
      <c r="J2" s="73">
        <f t="shared" ref="J2:J15" si="8">U2</f>
        <v>0</v>
      </c>
      <c r="K2" s="7"/>
      <c r="L2" s="7"/>
      <c r="M2" s="7"/>
      <c r="N2" s="7"/>
      <c r="O2" s="7">
        <v>0</v>
      </c>
      <c r="P2" s="7">
        <f t="shared" ref="P2:P10" si="9">O2/1.2</f>
        <v>0</v>
      </c>
      <c r="Q2" s="7">
        <v>570</v>
      </c>
      <c r="R2" s="74">
        <v>6435280</v>
      </c>
      <c r="S2" s="2" t="s">
        <v>85</v>
      </c>
    </row>
    <row r="3" spans="1:19" x14ac:dyDescent="0.25">
      <c r="A3" s="4">
        <v>2</v>
      </c>
      <c r="B3" s="4">
        <f t="shared" si="0"/>
        <v>570</v>
      </c>
      <c r="C3" s="4">
        <f t="shared" si="1"/>
        <v>684</v>
      </c>
      <c r="D3" s="4">
        <f t="shared" si="2"/>
        <v>820.8</v>
      </c>
      <c r="E3" s="5">
        <f t="shared" si="3"/>
        <v>6301984</v>
      </c>
      <c r="F3" s="73">
        <f t="shared" si="4"/>
        <v>11056</v>
      </c>
      <c r="G3" s="73">
        <f t="shared" si="5"/>
        <v>9213</v>
      </c>
      <c r="H3" s="73">
        <f t="shared" si="6"/>
        <v>7678</v>
      </c>
      <c r="I3" s="73">
        <f t="shared" si="7"/>
        <v>0</v>
      </c>
      <c r="J3" s="73">
        <f t="shared" si="8"/>
        <v>0</v>
      </c>
      <c r="K3" s="7"/>
      <c r="L3" s="7"/>
      <c r="M3" s="7"/>
      <c r="N3" s="7"/>
      <c r="O3" s="7">
        <v>0</v>
      </c>
      <c r="P3" s="7">
        <f t="shared" si="9"/>
        <v>0</v>
      </c>
      <c r="Q3" s="7">
        <v>570</v>
      </c>
      <c r="R3" s="74">
        <v>6301984</v>
      </c>
      <c r="S3" s="2" t="s">
        <v>86</v>
      </c>
    </row>
    <row r="4" spans="1:19" x14ac:dyDescent="0.25">
      <c r="A4" s="4">
        <v>3</v>
      </c>
      <c r="B4" s="4">
        <f t="shared" si="0"/>
        <v>576</v>
      </c>
      <c r="C4" s="4">
        <f t="shared" si="1"/>
        <v>691.19999999999993</v>
      </c>
      <c r="D4" s="4">
        <f t="shared" si="2"/>
        <v>829.43999999999994</v>
      </c>
      <c r="E4" s="5">
        <f t="shared" si="3"/>
        <v>7300000</v>
      </c>
      <c r="F4" s="73">
        <f t="shared" si="4"/>
        <v>12674</v>
      </c>
      <c r="G4" s="73">
        <f t="shared" si="5"/>
        <v>10561</v>
      </c>
      <c r="H4" s="73">
        <f t="shared" si="6"/>
        <v>8801</v>
      </c>
      <c r="I4" s="73">
        <f t="shared" si="7"/>
        <v>0</v>
      </c>
      <c r="J4" s="73">
        <f t="shared" si="8"/>
        <v>0</v>
      </c>
      <c r="K4" s="7"/>
      <c r="L4" s="7"/>
      <c r="M4" s="7"/>
      <c r="N4" s="7"/>
      <c r="O4" s="7">
        <v>0</v>
      </c>
      <c r="P4" s="7">
        <f t="shared" si="9"/>
        <v>0</v>
      </c>
      <c r="Q4" s="7">
        <v>576</v>
      </c>
      <c r="R4" s="74">
        <v>7300000</v>
      </c>
      <c r="S4" s="2"/>
    </row>
    <row r="5" spans="1:19" x14ac:dyDescent="0.25">
      <c r="A5" s="4">
        <v>4</v>
      </c>
      <c r="B5" s="4">
        <f t="shared" si="0"/>
        <v>510</v>
      </c>
      <c r="C5" s="4">
        <f t="shared" si="1"/>
        <v>612</v>
      </c>
      <c r="D5" s="4">
        <f t="shared" si="2"/>
        <v>734.4</v>
      </c>
      <c r="E5" s="5">
        <f t="shared" si="3"/>
        <v>6800000</v>
      </c>
      <c r="F5" s="73">
        <f t="shared" si="4"/>
        <v>13333</v>
      </c>
      <c r="G5" s="73">
        <f t="shared" si="5"/>
        <v>11111</v>
      </c>
      <c r="H5" s="73">
        <f t="shared" si="6"/>
        <v>9259</v>
      </c>
      <c r="I5" s="73">
        <f t="shared" si="7"/>
        <v>0</v>
      </c>
      <c r="J5" s="73">
        <f t="shared" si="8"/>
        <v>0</v>
      </c>
      <c r="K5" s="7"/>
      <c r="L5" s="7"/>
      <c r="M5" s="7"/>
      <c r="N5" s="7"/>
      <c r="O5" s="7">
        <v>0</v>
      </c>
      <c r="P5" s="7">
        <f t="shared" si="9"/>
        <v>0</v>
      </c>
      <c r="Q5" s="7">
        <v>510</v>
      </c>
      <c r="R5" s="74">
        <v>6800000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ref="Q6:Q10" si="10">P6/1.2</f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52" t="s">
        <v>83</v>
      </c>
      <c r="G26" s="52">
        <v>409</v>
      </c>
    </row>
    <row r="27" spans="1:19" s="10" customFormat="1" x14ac:dyDescent="0.25">
      <c r="F27" s="52" t="s">
        <v>88</v>
      </c>
      <c r="G27" s="52">
        <v>42</v>
      </c>
    </row>
    <row r="28" spans="1:19" s="10" customFormat="1" x14ac:dyDescent="0.25">
      <c r="C28" s="67" t="s">
        <v>74</v>
      </c>
      <c r="D28" s="67" t="s">
        <v>84</v>
      </c>
      <c r="F28" s="52" t="s">
        <v>89</v>
      </c>
      <c r="G28" s="52">
        <f>SUM(G26:G27)</f>
        <v>451</v>
      </c>
    </row>
    <row r="29" spans="1:19" s="10" customFormat="1" x14ac:dyDescent="0.25">
      <c r="C29" s="67" t="s">
        <v>1</v>
      </c>
      <c r="D29" s="67">
        <v>5083750</v>
      </c>
      <c r="F29" s="52" t="s">
        <v>71</v>
      </c>
      <c r="G29" s="52">
        <f>G28*1.2</f>
        <v>541.19999999999993</v>
      </c>
      <c r="H29" s="10">
        <f>G29/G28</f>
        <v>1.2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/>
      <c r="D31" s="70"/>
      <c r="F31" s="70" t="s">
        <v>73</v>
      </c>
      <c r="G31" s="70">
        <f>G29*G30</f>
        <v>0</v>
      </c>
      <c r="H31" s="10">
        <f>G31/D29</f>
        <v>0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2024-11-19T11:09:52Z</dcterms:modified>
</cp:coreProperties>
</file>