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Chembur\Global Pharma\D-246\"/>
    </mc:Choice>
  </mc:AlternateContent>
  <xr:revisionPtr revIDLastSave="0" documentId="13_ncr:1_{6480300B-8A95-4ECC-8C6F-E84001E1A64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26" i="4" l="1"/>
  <c r="G9" i="4" l="1"/>
  <c r="R3" i="4" l="1"/>
  <c r="R2" i="4"/>
  <c r="P4" i="4" l="1"/>
  <c r="H21" i="4" l="1"/>
  <c r="Q12" i="4" l="1"/>
  <c r="P12" i="4"/>
  <c r="P11" i="4"/>
  <c r="Q11" i="4" s="1"/>
  <c r="Q10" i="4"/>
  <c r="P10" i="4"/>
  <c r="P9" i="4"/>
  <c r="Q8" i="4"/>
  <c r="Q7" i="4"/>
  <c r="Q6" i="4"/>
  <c r="P5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<sst xmlns="http://schemas.openxmlformats.org/spreadsheetml/2006/main" count="32" uniqueCount="28">
  <si>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</si>
  <si>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</si>
  <si>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</si>
  <si>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</si>
  <si>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</si>
  <si>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</si>
  <si>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</si>
  <si>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</si>
  <si>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</si>
  <si>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</si>
  <si>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</si>
  <si>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</si>
  <si>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</si>
  <si>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</si>
  <si>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fmv</t>
  </si>
  <si>
    <t>area as per OC</t>
  </si>
  <si>
    <t>U. No. 246 to 254 - 9 Nos.</t>
  </si>
  <si>
    <t>17.04.23</t>
  </si>
  <si>
    <t>gr</t>
  </si>
  <si>
    <t>03.11.23</t>
  </si>
  <si>
    <t>mca</t>
  </si>
  <si>
    <t>loft</t>
  </si>
  <si>
    <t>OC - 1984</t>
  </si>
  <si>
    <t>yogesh</t>
  </si>
  <si>
    <t xml:space="preserve">yogesh </t>
  </si>
  <si>
    <t xml:space="preserve"> Gala No. D-246, 2nd Floor, Wing - D, Amar Gian Co-Op. Premises. Soc. Ltd. , New/Current Survey No. 98(Part), CTS No. 4B/2 &amp; 5B/2, Near S.T. Workshop, L.B.S Road, Opp. Central Bus Stop, Khopat , Village - Panchpakhadi, Thane (West)</t>
  </si>
  <si>
    <t>aca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</si>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</sst>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0" fillId="4" borderId="0" xfId="0" applyNumberFormat="1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0AB2DF-E617-4F13-976B-3EC17E1BA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4A09F9-AB5B-4249-A8C0-30F198A65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182702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0E8774-CCCC-47B5-88AB-CFA529D51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374702" cy="7373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249301</xdr:colOff>
      <xdr:row>31</xdr:row>
      <xdr:rowOff>172225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AE8084-D0A0-4C71-ACCD-B76A77EF2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831701" cy="5553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59370</xdr:colOff>
      <xdr:row>44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F3B4B9-378F-43A3-A450-41DD41CB7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908970" cy="7116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288002</xdr:colOff>
      <xdr:row>37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07569B-A1A1-43D1-823F-2EA8AA056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137602" cy="7154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2</xdr:row>
      <xdr:rowOff>133350</xdr:rowOff>
    </xdr:from>
    <xdr:to>
      <xdr:col>15</xdr:col>
      <xdr:colOff>544172</xdr:colOff>
      <xdr:row>48</xdr:row>
      <xdr:rowOff>29783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A7F664-8C4A-49B9-ABDA-159046E15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514350"/>
          <a:ext cx="8935697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1924E-4702-4D57-ACC4-31E634353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J25" sqref="J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388.00000000000006</v>
      </c>
      <c r="C2" s="4">
        <f>B2*1.2</f>
        <v>465.6</v>
      </c>
      <c r="D2" s="4">
        <f t="shared" ref="D2:D13" si="2">C2*1.2</f>
        <v>558.72</v>
      </c>
      <c r="E2" s="5">
        <f t="shared" ref="E2:E13" si="3">R2</f>
        <v>6450000</v>
      </c>
      <c r="F2" s="10">
        <f t="shared" ref="F2:F13" si="4">ROUND((E2/B2),0)</f>
        <v>16624</v>
      </c>
      <c r="G2" s="15">
        <f t="shared" ref="G2:G13" si="5">ROUND((E2/C2),0)</f>
        <v>13853</v>
      </c>
      <c r="H2" s="10">
        <f t="shared" ref="H2:H13" si="6">ROUND((E2/D2),0)</f>
        <v>11544</v>
      </c>
      <c r="I2" s="4" t="e">
        <f>#REF!</f>
        <v>#REF!</v>
      </c>
      <c r="J2" s="4">
        <f t="shared" ref="J2:J13" si="7">S2</f>
        <v>1</v>
      </c>
      <c r="O2">
        <v>0</v>
      </c>
      <c r="P2">
        <v>465.6</v>
      </c>
      <c r="Q2">
        <f t="shared" ref="Q2:Q12" si="8">P2/1.2</f>
        <v>388.00000000000006</v>
      </c>
      <c r="R2" s="2">
        <f>6000000+420000+30000</f>
        <v>6450000</v>
      </c>
      <c r="S2" s="8">
        <v>1</v>
      </c>
      <c r="T2" s="8" t="s">
        <v>17</v>
      </c>
    </row>
    <row r="3" spans="1:21" x14ac:dyDescent="0.25">
      <c r="A3" s="4">
        <f t="shared" si="0"/>
        <v>0</v>
      </c>
      <c r="B3" s="4">
        <f t="shared" si="1"/>
        <v>400</v>
      </c>
      <c r="C3" s="4">
        <f t="shared" ref="C3:C15" si="9">B3*1.2</f>
        <v>480</v>
      </c>
      <c r="D3" s="4">
        <f t="shared" si="2"/>
        <v>576</v>
      </c>
      <c r="E3" s="16">
        <f t="shared" si="3"/>
        <v>9660000</v>
      </c>
      <c r="F3" s="10">
        <f t="shared" si="4"/>
        <v>24150</v>
      </c>
      <c r="G3" s="15">
        <f t="shared" si="5"/>
        <v>20125</v>
      </c>
      <c r="H3" s="10">
        <f t="shared" si="6"/>
        <v>16771</v>
      </c>
      <c r="I3" s="10" t="e">
        <f>#REF!</f>
        <v>#REF!</v>
      </c>
      <c r="J3" s="10" t="str">
        <f t="shared" si="7"/>
        <v>gr</v>
      </c>
      <c r="O3">
        <v>0</v>
      </c>
      <c r="P3">
        <v>480</v>
      </c>
      <c r="Q3">
        <f t="shared" si="8"/>
        <v>400</v>
      </c>
      <c r="R3" s="17">
        <f>9000000+630000+30000</f>
        <v>9660000</v>
      </c>
      <c r="S3" s="8" t="s">
        <v>18</v>
      </c>
      <c r="T3" s="8" t="s">
        <v>19</v>
      </c>
      <c r="U3" s="18" t="s">
        <v>23</v>
      </c>
    </row>
    <row r="4" spans="1:21" x14ac:dyDescent="0.25">
      <c r="A4" s="4">
        <f t="shared" si="0"/>
        <v>0</v>
      </c>
      <c r="B4" s="4">
        <f t="shared" si="1"/>
        <v>410</v>
      </c>
      <c r="C4" s="4">
        <f t="shared" si="9"/>
        <v>492</v>
      </c>
      <c r="D4" s="4">
        <f t="shared" si="2"/>
        <v>590.4</v>
      </c>
      <c r="E4" s="16">
        <f t="shared" si="3"/>
        <v>9000000</v>
      </c>
      <c r="F4" s="10">
        <f t="shared" si="4"/>
        <v>21951</v>
      </c>
      <c r="G4" s="10">
        <f t="shared" si="5"/>
        <v>18293</v>
      </c>
      <c r="H4" s="10">
        <f t="shared" si="6"/>
        <v>15244</v>
      </c>
      <c r="I4" s="10" t="e">
        <f>#REF!</f>
        <v>#REF!</v>
      </c>
      <c r="J4" s="10">
        <f t="shared" si="7"/>
        <v>0</v>
      </c>
      <c r="O4">
        <v>0</v>
      </c>
      <c r="P4">
        <f t="shared" ref="P4:P12" si="10">O4/1.2</f>
        <v>0</v>
      </c>
      <c r="Q4">
        <v>410</v>
      </c>
      <c r="R4" s="2">
        <v>9000000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450</v>
      </c>
      <c r="C5" s="4">
        <f t="shared" si="9"/>
        <v>540</v>
      </c>
      <c r="D5" s="4">
        <f t="shared" si="2"/>
        <v>648</v>
      </c>
      <c r="E5" s="16">
        <f t="shared" si="3"/>
        <v>10000000</v>
      </c>
      <c r="F5" s="10">
        <f t="shared" si="4"/>
        <v>22222</v>
      </c>
      <c r="G5" s="10">
        <f t="shared" si="5"/>
        <v>18519</v>
      </c>
      <c r="H5" s="10">
        <f t="shared" si="6"/>
        <v>15432</v>
      </c>
      <c r="I5" s="10" t="e">
        <f>#REF!</f>
        <v>#REF!</v>
      </c>
      <c r="J5" s="10">
        <f t="shared" si="7"/>
        <v>0</v>
      </c>
      <c r="O5">
        <v>0</v>
      </c>
      <c r="P5">
        <f t="shared" si="10"/>
        <v>0</v>
      </c>
      <c r="Q5">
        <v>450</v>
      </c>
      <c r="R5" s="2">
        <v>10000000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572.5</v>
      </c>
      <c r="C6" s="4">
        <f t="shared" si="9"/>
        <v>687</v>
      </c>
      <c r="D6" s="4">
        <f t="shared" si="2"/>
        <v>824.4</v>
      </c>
      <c r="E6" s="16">
        <f t="shared" si="3"/>
        <v>14000000</v>
      </c>
      <c r="F6" s="10">
        <f t="shared" si="4"/>
        <v>24454</v>
      </c>
      <c r="G6" s="10">
        <f t="shared" si="5"/>
        <v>20378</v>
      </c>
      <c r="H6" s="10">
        <f t="shared" si="6"/>
        <v>16982</v>
      </c>
      <c r="I6" s="10" t="e">
        <f>#REF!</f>
        <v>#REF!</v>
      </c>
      <c r="J6" s="10">
        <f t="shared" si="7"/>
        <v>0</v>
      </c>
      <c r="O6">
        <v>0</v>
      </c>
      <c r="P6">
        <v>687</v>
      </c>
      <c r="Q6">
        <f t="shared" si="8"/>
        <v>572.5</v>
      </c>
      <c r="R6" s="2">
        <v>14000000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362.5</v>
      </c>
      <c r="C7" s="4">
        <f t="shared" si="9"/>
        <v>435</v>
      </c>
      <c r="D7" s="4">
        <f t="shared" si="2"/>
        <v>522</v>
      </c>
      <c r="E7" s="16">
        <f t="shared" si="3"/>
        <v>8000000</v>
      </c>
      <c r="F7" s="10">
        <f t="shared" si="4"/>
        <v>22069</v>
      </c>
      <c r="G7" s="10">
        <f t="shared" si="5"/>
        <v>18391</v>
      </c>
      <c r="H7" s="10">
        <f t="shared" si="6"/>
        <v>15326</v>
      </c>
      <c r="I7" s="10" t="e">
        <f>#REF!</f>
        <v>#REF!</v>
      </c>
      <c r="J7" s="10">
        <f t="shared" si="7"/>
        <v>0</v>
      </c>
      <c r="O7">
        <v>0</v>
      </c>
      <c r="P7">
        <v>435</v>
      </c>
      <c r="Q7">
        <f t="shared" si="8"/>
        <v>362.5</v>
      </c>
      <c r="R7" s="2">
        <v>8000000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233.33333333333334</v>
      </c>
      <c r="C8" s="4">
        <f t="shared" si="9"/>
        <v>280</v>
      </c>
      <c r="D8" s="4">
        <f t="shared" si="2"/>
        <v>336</v>
      </c>
      <c r="E8" s="16">
        <f t="shared" si="3"/>
        <v>6500000</v>
      </c>
      <c r="F8" s="10">
        <f t="shared" si="4"/>
        <v>27857</v>
      </c>
      <c r="G8" s="15">
        <f t="shared" si="5"/>
        <v>23214</v>
      </c>
      <c r="H8" s="10">
        <f t="shared" si="6"/>
        <v>19345</v>
      </c>
      <c r="I8" s="10" t="e">
        <f>#REF!</f>
        <v>#REF!</v>
      </c>
      <c r="J8" s="10">
        <f t="shared" si="7"/>
        <v>0</v>
      </c>
      <c r="O8">
        <v>0</v>
      </c>
      <c r="P8">
        <v>280</v>
      </c>
      <c r="Q8">
        <f t="shared" si="8"/>
        <v>233.33333333333334</v>
      </c>
      <c r="R8" s="17">
        <v>6500000</v>
      </c>
      <c r="S8" s="8"/>
      <c r="T8" s="8"/>
      <c r="U8" s="18" t="s">
        <v>24</v>
      </c>
    </row>
    <row r="9" spans="1:21" x14ac:dyDescent="0.25">
      <c r="A9" s="4">
        <f t="shared" si="0"/>
        <v>0</v>
      </c>
      <c r="B9" s="4">
        <f t="shared" si="1"/>
        <v>1500</v>
      </c>
      <c r="C9" s="4">
        <f t="shared" si="9"/>
        <v>1800</v>
      </c>
      <c r="D9" s="4">
        <f t="shared" si="2"/>
        <v>2160</v>
      </c>
      <c r="E9" s="16">
        <f t="shared" si="3"/>
        <v>45000000</v>
      </c>
      <c r="F9" s="10">
        <f t="shared" si="4"/>
        <v>30000</v>
      </c>
      <c r="G9" s="15">
        <f t="shared" si="5"/>
        <v>25000</v>
      </c>
      <c r="H9" s="10">
        <f t="shared" si="6"/>
        <v>20833</v>
      </c>
      <c r="I9" s="10" t="e">
        <f>#REF!</f>
        <v>#REF!</v>
      </c>
      <c r="J9" s="10">
        <f t="shared" si="7"/>
        <v>0</v>
      </c>
      <c r="O9">
        <v>0</v>
      </c>
      <c r="P9">
        <f t="shared" si="10"/>
        <v>0</v>
      </c>
      <c r="Q9">
        <v>1500</v>
      </c>
      <c r="R9" s="17">
        <v>45000000</v>
      </c>
      <c r="S9" s="8"/>
      <c r="T9" s="8"/>
      <c r="U9" s="18" t="s">
        <v>24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10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3:24" x14ac:dyDescent="0.25">
      <c r="G18" t="s">
        <v>25</v>
      </c>
    </row>
    <row r="19" spans="3:24" x14ac:dyDescent="0.25">
      <c r="D19" t="s">
        <v>15</v>
      </c>
      <c r="G19" t="s">
        <v>26</v>
      </c>
      <c r="H19">
        <v>357</v>
      </c>
    </row>
    <row r="20" spans="3:24" x14ac:dyDescent="0.25">
      <c r="C20" t="s">
        <v>16</v>
      </c>
      <c r="G20" t="s">
        <v>13</v>
      </c>
      <c r="H20">
        <v>16000</v>
      </c>
    </row>
    <row r="21" spans="3:24" x14ac:dyDescent="0.25">
      <c r="C21">
        <v>3.5</v>
      </c>
      <c r="D21">
        <v>9.25</v>
      </c>
      <c r="G21" t="s">
        <v>14</v>
      </c>
      <c r="H21">
        <f>H20*H19</f>
        <v>5712000</v>
      </c>
    </row>
    <row r="22" spans="3:24" x14ac:dyDescent="0.25">
      <c r="G22" s="6"/>
      <c r="H22" s="6"/>
    </row>
    <row r="23" spans="3:24" x14ac:dyDescent="0.25">
      <c r="N23" t="s">
        <v>20</v>
      </c>
    </row>
    <row r="24" spans="3:24" x14ac:dyDescent="0.25">
      <c r="G24" t="s">
        <v>22</v>
      </c>
      <c r="N24" t="s">
        <v>27</v>
      </c>
      <c r="O24">
        <v>360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N25" t="s">
        <v>21</v>
      </c>
      <c r="O25">
        <v>154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O26">
        <f>O25+O24</f>
        <v>514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I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M35" sqref="M3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2024-11-18T12:20:41Z</dcterms:modified>
</cp:coreProperties>
</file>