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SURENDRA BRIJBHUSHAN TIWARI\"/>
    </mc:Choice>
  </mc:AlternateContent>
  <xr:revisionPtr revIDLastSave="0" documentId="13_ncr:1_{EA63E7AD-D0C2-4B0D-8030-134980CF013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0" i="4" l="1"/>
  <c r="Q10" i="4"/>
  <c r="T10" i="4"/>
  <c r="P8" i="4"/>
  <c r="H22" i="4"/>
  <c r="H30" i="4"/>
  <c r="H20" i="4"/>
  <c r="I19" i="4"/>
  <c r="I18" i="4"/>
  <c r="Q12" i="4" l="1"/>
  <c r="P12" i="4"/>
  <c r="P11" i="4"/>
  <c r="Q11" i="4" s="1"/>
  <c r="Q9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<sst xmlns="http://schemas.openxmlformats.org/spreadsheetml/2006/main" count="108" uniqueCount="24">
  <si>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</si>
  <si>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</si>
  <si>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</si>
  <si>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</si>
  <si>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</si>
  <si>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</si>
  <si>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</si>
  <si>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</si>
  <si>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</si>
  <si>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</si>
  <si>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</si>
  <si>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</si>
  <si>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</si>
  <si>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 104 BLDG NO 8 VIMAL SHREE NEAR INDRALOK JUNCTIONNEAR SHREE HARI TEMPLE VIMAL DAIRY ROAD BHAYNDER EAST </t>
  </si>
  <si>
    <t>ca</t>
  </si>
  <si>
    <t>bal</t>
  </si>
  <si>
    <t>rate</t>
  </si>
  <si>
    <t>fmv</t>
  </si>
  <si>
    <t>agreement  - 29.09.22</t>
  </si>
  <si>
    <t>av</t>
  </si>
  <si>
    <t>sd</t>
  </si>
  <si>
    <t>rd</t>
  </si>
  <si>
    <t>mv</t>
  </si>
  <si>
    <t>21.08.24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</si>
</sst>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947FA-8C25-4070-93BB-CC90623C8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477508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C4CC3-9C7C-43E4-98C6-6300F0563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11908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5FF40-1B52-4B89-9D84-CA00E4F42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28D677-26E5-41FC-9231-CECEFA09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277455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11BC7-FA76-46E7-B774-ECD863356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11855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458455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85961-F336-471B-8F68-72A9905C7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92855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AFA3E4-062D-4623-8BE2-6CCF913D0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83284-9AA0-4791-BD6C-1833FCA1F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223C8-0A25-4844-9E03-246E10DF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J28" sqref="J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465</v>
      </c>
      <c r="C2" s="4">
        <f>B2*1.2</f>
        <v>558</v>
      </c>
      <c r="D2" s="4">
        <f t="shared" ref="D2:D13" si="2">C2*1.2</f>
        <v>669.6</v>
      </c>
      <c r="E2" s="5">
        <f t="shared" ref="E2:E13" si="3">R2</f>
        <v>8000000</v>
      </c>
      <c r="F2" s="10">
        <f t="shared" ref="F2:F13" si="4">ROUND((E2/B2),0)</f>
        <v>17204</v>
      </c>
      <c r="G2" s="10">
        <f t="shared" ref="G2:G13" si="5">ROUND((E2/C2),0)</f>
        <v>14337</v>
      </c>
      <c r="H2" s="10">
        <f t="shared" ref="H2:H13" si="6">ROUND((E2/D2),0)</f>
        <v>11947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465</v>
      </c>
      <c r="R2" s="2">
        <v>8000000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397</v>
      </c>
      <c r="C3" s="4">
        <f t="shared" ref="C3:C15" si="9">B3*1.2</f>
        <v>476.4</v>
      </c>
      <c r="D3" s="4">
        <f t="shared" si="2"/>
        <v>571.67999999999995</v>
      </c>
      <c r="E3" s="5">
        <f t="shared" si="3"/>
        <v>6995000</v>
      </c>
      <c r="F3" s="15">
        <f t="shared" si="4"/>
        <v>17620</v>
      </c>
      <c r="G3" s="10">
        <f t="shared" si="5"/>
        <v>14683</v>
      </c>
      <c r="H3" s="10">
        <f t="shared" si="6"/>
        <v>12236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397</v>
      </c>
      <c r="R3" s="2">
        <v>6995000</v>
      </c>
      <c r="S3" s="8"/>
      <c r="T3" s="8"/>
    </row>
    <row r="4" spans="1:20" x14ac:dyDescent="0.25">
      <c r="A4" s="4">
        <f t="shared" si="0"/>
        <v>0</v>
      </c>
      <c r="B4" s="4">
        <f t="shared" si="1"/>
        <v>397</v>
      </c>
      <c r="C4" s="4">
        <f t="shared" si="9"/>
        <v>476.4</v>
      </c>
      <c r="D4" s="4">
        <f t="shared" si="2"/>
        <v>571.67999999999995</v>
      </c>
      <c r="E4" s="5">
        <f t="shared" si="3"/>
        <v>8200000</v>
      </c>
      <c r="F4" s="10">
        <f t="shared" si="4"/>
        <v>20655</v>
      </c>
      <c r="G4" s="10">
        <f t="shared" si="5"/>
        <v>17212</v>
      </c>
      <c r="H4" s="10">
        <f t="shared" si="6"/>
        <v>14344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397</v>
      </c>
      <c r="R4" s="2">
        <v>8200000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397</v>
      </c>
      <c r="C5" s="4">
        <f t="shared" si="9"/>
        <v>476.4</v>
      </c>
      <c r="D5" s="4">
        <f t="shared" si="2"/>
        <v>571.67999999999995</v>
      </c>
      <c r="E5" s="5">
        <f t="shared" si="3"/>
        <v>8000000</v>
      </c>
      <c r="F5" s="10">
        <f t="shared" si="4"/>
        <v>20151</v>
      </c>
      <c r="G5" s="10">
        <f t="shared" si="5"/>
        <v>16793</v>
      </c>
      <c r="H5" s="10">
        <f t="shared" si="6"/>
        <v>13994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397</v>
      </c>
      <c r="R5" s="2">
        <v>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397</v>
      </c>
      <c r="C6" s="4">
        <f t="shared" si="9"/>
        <v>476.4</v>
      </c>
      <c r="D6" s="4">
        <f t="shared" si="2"/>
        <v>571.67999999999995</v>
      </c>
      <c r="E6" s="5">
        <f t="shared" si="3"/>
        <v>6999000</v>
      </c>
      <c r="F6" s="15">
        <f t="shared" si="4"/>
        <v>17630</v>
      </c>
      <c r="G6" s="10">
        <f t="shared" si="5"/>
        <v>14691</v>
      </c>
      <c r="H6" s="10">
        <f t="shared" si="6"/>
        <v>12243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397</v>
      </c>
      <c r="R6" s="2">
        <v>6999000</v>
      </c>
      <c r="S6" s="8"/>
      <c r="T6" s="8"/>
    </row>
    <row r="7" spans="1:20" x14ac:dyDescent="0.25">
      <c r="A7" s="4">
        <f t="shared" si="0"/>
        <v>0</v>
      </c>
      <c r="B7" s="4">
        <f t="shared" si="1"/>
        <v>397</v>
      </c>
      <c r="C7" s="4">
        <f t="shared" si="9"/>
        <v>476.4</v>
      </c>
      <c r="D7" s="4">
        <f t="shared" si="2"/>
        <v>571.67999999999995</v>
      </c>
      <c r="E7" s="5">
        <f t="shared" si="3"/>
        <v>6900000</v>
      </c>
      <c r="F7" s="10">
        <f t="shared" si="4"/>
        <v>17380</v>
      </c>
      <c r="G7" s="10">
        <f t="shared" si="5"/>
        <v>14484</v>
      </c>
      <c r="H7" s="10">
        <f t="shared" si="6"/>
        <v>12070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397</v>
      </c>
      <c r="R7" s="2">
        <v>6900000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343.3716</v>
      </c>
      <c r="C8" s="4">
        <f t="shared" si="9"/>
        <v>412.04591999999997</v>
      </c>
      <c r="D8" s="4">
        <f t="shared" si="2"/>
        <v>494.45510399999995</v>
      </c>
      <c r="E8" s="5">
        <f t="shared" si="3"/>
        <v>4500000</v>
      </c>
      <c r="F8" s="15">
        <f t="shared" si="4"/>
        <v>13105</v>
      </c>
      <c r="G8" s="10">
        <f t="shared" si="5"/>
        <v>10921</v>
      </c>
      <c r="H8" s="10">
        <f t="shared" si="6"/>
        <v>9101</v>
      </c>
      <c r="I8" s="4" t="e">
        <f>#REF!</f>
        <v>#REF!</v>
      </c>
      <c r="J8" s="4" t="str">
        <f t="shared" si="7"/>
        <v>21.08.24</v>
      </c>
      <c r="O8">
        <v>0</v>
      </c>
      <c r="P8">
        <f>38.28*10.764</f>
        <v>412.04591999999997</v>
      </c>
      <c r="Q8">
        <f t="shared" ref="Q2:Q12" si="10">P8/1.2</f>
        <v>343.3716</v>
      </c>
      <c r="R8" s="2">
        <v>4500000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366.66666666666669</v>
      </c>
      <c r="C9" s="4">
        <f t="shared" si="9"/>
        <v>440</v>
      </c>
      <c r="D9" s="4">
        <f t="shared" si="2"/>
        <v>528</v>
      </c>
      <c r="E9" s="5">
        <f t="shared" si="3"/>
        <v>4900000</v>
      </c>
      <c r="F9" s="15">
        <f t="shared" si="4"/>
        <v>13364</v>
      </c>
      <c r="G9" s="10">
        <f t="shared" si="5"/>
        <v>11136</v>
      </c>
      <c r="H9" s="10">
        <f t="shared" si="6"/>
        <v>9280</v>
      </c>
      <c r="I9" s="4" t="e">
        <f>#REF!</f>
        <v>#REF!</v>
      </c>
      <c r="J9" s="4">
        <f t="shared" si="7"/>
        <v>0</v>
      </c>
      <c r="O9">
        <v>0</v>
      </c>
      <c r="P9">
        <v>440</v>
      </c>
      <c r="Q9">
        <f t="shared" si="10"/>
        <v>366.66666666666669</v>
      </c>
      <c r="R9" s="2">
        <v>4900000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423.5634</v>
      </c>
      <c r="C10" s="4">
        <f t="shared" si="9"/>
        <v>508.27607999999998</v>
      </c>
      <c r="D10" s="4">
        <f t="shared" si="2"/>
        <v>609.93129599999997</v>
      </c>
      <c r="E10" s="5">
        <f t="shared" si="3"/>
        <v>4900000</v>
      </c>
      <c r="F10" s="10">
        <f t="shared" si="4"/>
        <v>11569</v>
      </c>
      <c r="G10" s="10">
        <f t="shared" si="5"/>
        <v>9640</v>
      </c>
      <c r="H10" s="10">
        <f t="shared" si="6"/>
        <v>8034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T10*10.764</f>
        <v>423.5634</v>
      </c>
      <c r="R10" s="2">
        <v>4900000</v>
      </c>
      <c r="S10" s="8"/>
      <c r="T10" s="8">
        <f>35.6+3.75</f>
        <v>39.35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393</v>
      </c>
      <c r="I18">
        <f>36.63*10.74</f>
        <v>393.40620000000001</v>
      </c>
    </row>
    <row r="19" spans="7:24" x14ac:dyDescent="0.25">
      <c r="G19" t="s">
        <v>15</v>
      </c>
      <c r="H19">
        <v>30</v>
      </c>
      <c r="I19">
        <f>2.75*10.764</f>
        <v>29.600999999999999</v>
      </c>
    </row>
    <row r="20" spans="7:24" x14ac:dyDescent="0.25">
      <c r="H20">
        <f>H19+H18</f>
        <v>423</v>
      </c>
    </row>
    <row r="21" spans="7:24" x14ac:dyDescent="0.25">
      <c r="G21" t="s">
        <v>16</v>
      </c>
      <c r="H21">
        <v>14000</v>
      </c>
    </row>
    <row r="22" spans="7:24" x14ac:dyDescent="0.25">
      <c r="G22" s="6" t="s">
        <v>17</v>
      </c>
      <c r="H22" s="6">
        <f>H21*H20</f>
        <v>5922000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4950000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346500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SUM(H27:H29)</f>
        <v>5326500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22</v>
      </c>
      <c r="H31">
        <v>3647375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2024-11-18T04:01:21Z</dcterms:modified>
</cp:coreProperties>
</file>