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0" windowWidth="15600" windowHeight="7755" tabRatio="451" firstSheet="1" activeTab="6"/>
  </bookViews>
  <sheets>
    <sheet name="TABEER VISTA" sheetId="110" r:id="rId1"/>
    <sheet name="RERA" sheetId="73" r:id="rId2"/>
    <sheet name="IGR" sheetId="115" r:id="rId3"/>
    <sheet name="Listing1" sheetId="118" r:id="rId4"/>
    <sheet name="Listing2" sheetId="117" r:id="rId5"/>
    <sheet name="Listing3" sheetId="119" r:id="rId6"/>
    <sheet name="Listing4" sheetId="120" r:id="rId7"/>
  </sheets>
  <definedNames>
    <definedName name="_xlnm._FilterDatabase" localSheetId="1" hidden="1">RERA!#REF!</definedName>
    <definedName name="_xlnm._FilterDatabase" localSheetId="0" hidden="1">'TABEER VISTA'!#REF!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5" i="110"/>
  <c r="J40"/>
  <c r="H40"/>
  <c r="J39"/>
  <c r="H39"/>
  <c r="H27" i="115" l="1"/>
  <c r="J19" i="110"/>
  <c r="M19" s="1"/>
  <c r="G25"/>
  <c r="J25" s="1"/>
  <c r="G26"/>
  <c r="J26" s="1"/>
  <c r="G24"/>
  <c r="H24" s="1"/>
  <c r="G19"/>
  <c r="H19" s="1"/>
  <c r="G18"/>
  <c r="J18" s="1"/>
  <c r="G13"/>
  <c r="H13" s="1"/>
  <c r="G12"/>
  <c r="J12" s="1"/>
  <c r="G7"/>
  <c r="J7" s="1"/>
  <c r="G6"/>
  <c r="J6" s="1"/>
  <c r="M6" s="1"/>
  <c r="G23"/>
  <c r="H23" s="1"/>
  <c r="G17"/>
  <c r="J17" s="1"/>
  <c r="G11"/>
  <c r="J11" s="1"/>
  <c r="G5"/>
  <c r="H5" s="1"/>
  <c r="G4"/>
  <c r="H4" s="1"/>
  <c r="G22"/>
  <c r="J22" s="1"/>
  <c r="G16"/>
  <c r="J16" s="1"/>
  <c r="G10"/>
  <c r="H10" s="1"/>
  <c r="G27"/>
  <c r="H27" s="1"/>
  <c r="G21"/>
  <c r="J21" s="1"/>
  <c r="J15"/>
  <c r="G9"/>
  <c r="H9" s="1"/>
  <c r="H3"/>
  <c r="G3"/>
  <c r="J3" s="1"/>
  <c r="G20"/>
  <c r="H20" s="1"/>
  <c r="G14"/>
  <c r="H14" s="1"/>
  <c r="G8"/>
  <c r="J8" s="1"/>
  <c r="G2"/>
  <c r="H2" s="1"/>
  <c r="H36"/>
  <c r="J36"/>
  <c r="H35"/>
  <c r="J35"/>
  <c r="H34"/>
  <c r="J34"/>
  <c r="J33"/>
  <c r="H33"/>
  <c r="H26" l="1"/>
  <c r="H11"/>
  <c r="J2"/>
  <c r="H6"/>
  <c r="H17"/>
  <c r="H15"/>
  <c r="H18"/>
  <c r="J9"/>
  <c r="K9" s="1"/>
  <c r="M18"/>
  <c r="L18"/>
  <c r="K18"/>
  <c r="J23"/>
  <c r="M23" s="1"/>
  <c r="H7"/>
  <c r="H21"/>
  <c r="J10"/>
  <c r="K6"/>
  <c r="H25"/>
  <c r="J13"/>
  <c r="K13" s="1"/>
  <c r="K12"/>
  <c r="M12"/>
  <c r="L12"/>
  <c r="L8"/>
  <c r="K8"/>
  <c r="M8"/>
  <c r="L3"/>
  <c r="K3"/>
  <c r="M3"/>
  <c r="L21"/>
  <c r="M21"/>
  <c r="K21"/>
  <c r="L16"/>
  <c r="K16"/>
  <c r="M16"/>
  <c r="L7"/>
  <c r="M7"/>
  <c r="K7"/>
  <c r="L15"/>
  <c r="M15"/>
  <c r="K15"/>
  <c r="K17"/>
  <c r="M17"/>
  <c r="L17"/>
  <c r="L11"/>
  <c r="K11"/>
  <c r="M11"/>
  <c r="M26"/>
  <c r="K26"/>
  <c r="L26"/>
  <c r="M22"/>
  <c r="K22"/>
  <c r="L22"/>
  <c r="M25"/>
  <c r="K25"/>
  <c r="L25"/>
  <c r="J5"/>
  <c r="J27"/>
  <c r="H16"/>
  <c r="H12"/>
  <c r="H8"/>
  <c r="H22"/>
  <c r="J14"/>
  <c r="J24"/>
  <c r="J20"/>
  <c r="K33"/>
  <c r="L6"/>
  <c r="L19"/>
  <c r="K19"/>
  <c r="K34"/>
  <c r="J4"/>
  <c r="K36"/>
  <c r="K35"/>
  <c r="L13" l="1"/>
  <c r="M9"/>
  <c r="L9"/>
  <c r="L23"/>
  <c r="K23"/>
  <c r="M10"/>
  <c r="K10"/>
  <c r="M13"/>
  <c r="L10"/>
  <c r="L20"/>
  <c r="M20"/>
  <c r="K20"/>
  <c r="K4"/>
  <c r="M4"/>
  <c r="L4"/>
  <c r="K5"/>
  <c r="M5"/>
  <c r="L5"/>
  <c r="M14"/>
  <c r="K14"/>
  <c r="L14"/>
  <c r="K27"/>
  <c r="L27"/>
  <c r="M27"/>
  <c r="L24"/>
  <c r="M24"/>
  <c r="K24"/>
  <c r="E28"/>
  <c r="F28"/>
  <c r="O4" i="115" l="1"/>
  <c r="G28" i="110" l="1"/>
  <c r="K2" l="1"/>
  <c r="K28" s="1"/>
  <c r="L2"/>
  <c r="L28" s="1"/>
  <c r="M2"/>
  <c r="P4" i="115"/>
  <c r="H28" i="110"/>
  <c r="J28" l="1"/>
</calcChain>
</file>

<file path=xl/sharedStrings.xml><?xml version="1.0" encoding="utf-8"?>
<sst xmlns="http://schemas.openxmlformats.org/spreadsheetml/2006/main" count="48" uniqueCount="24">
  <si>
    <t>Sr. No.</t>
  </si>
  <si>
    <t>Floor No.</t>
  </si>
  <si>
    <t>Total</t>
  </si>
  <si>
    <t xml:space="preserve">  Flat No.</t>
  </si>
  <si>
    <t>2BHK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</si>
  <si>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</si>
  <si>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</si>
  <si>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</si>
  <si>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</si>
  <si>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</si>
  <si>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</si>
  <si>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</si>
  <si>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</si>
  <si>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</si>
  <si>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3BHK</t>
  </si>
  <si>
    <t>Flat No. 101 To 601</t>
  </si>
  <si>
    <t>Flat No. 102 To 602</t>
  </si>
  <si>
    <t>Flat No. 103 To 603</t>
  </si>
  <si>
    <t>Flat No. 104 To 604</t>
  </si>
  <si>
    <t>Flat No. 701</t>
  </si>
  <si>
    <t>Carpet</t>
  </si>
  <si>
    <t>Balcony</t>
  </si>
  <si>
    <t>Terrace</t>
  </si>
  <si>
    <t xml:space="preserve">As per Plan Balcony  Area + Terrace Area 40 % in 
Sq. Ft. 
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</si>
</sst>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 * #,##0.00_ ;_ * \-#,##0.00_ ;_ * &quot;-&quot;??_ ;_ @_ 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1" fontId="5" fillId="0" borderId="6" xfId="2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9" fillId="0" borderId="0" xfId="0" applyFont="1"/>
    <xf numFmtId="164" fontId="9" fillId="0" borderId="0" xfId="0" applyNumberFormat="1" applyFont="1"/>
    <xf numFmtId="164" fontId="0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1" fontId="8" fillId="0" borderId="6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1" fontId="0" fillId="0" borderId="0" xfId="0" applyNumberFormat="1" applyFont="1" applyFill="1"/>
    <xf numFmtId="0" fontId="0" fillId="0" borderId="0" xfId="0" applyFill="1"/>
    <xf numFmtId="0" fontId="9" fillId="0" borderId="0" xfId="0" applyFont="1" applyFill="1"/>
    <xf numFmtId="1" fontId="7" fillId="0" borderId="13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1" fontId="0" fillId="0" borderId="0" xfId="0" applyNumberFormat="1" applyFont="1" applyFill="1" applyAlignment="1"/>
    <xf numFmtId="0" fontId="0" fillId="0" borderId="0" xfId="0" applyFont="1" applyFill="1" applyAlignment="1"/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164" fontId="7" fillId="0" borderId="1" xfId="3" applyFont="1" applyFill="1" applyBorder="1" applyAlignment="1">
      <alignment vertical="center" wrapText="1"/>
    </xf>
    <xf numFmtId="164" fontId="8" fillId="0" borderId="6" xfId="3" applyFont="1" applyFill="1" applyBorder="1" applyAlignment="1">
      <alignment vertical="center" wrapText="1"/>
    </xf>
    <xf numFmtId="164" fontId="8" fillId="0" borderId="1" xfId="3" applyFont="1" applyFill="1" applyBorder="1" applyAlignment="1">
      <alignment vertical="center" wrapText="1"/>
    </xf>
    <xf numFmtId="164" fontId="0" fillId="0" borderId="0" xfId="3" applyFont="1" applyFill="1" applyAlignment="1"/>
    <xf numFmtId="0" fontId="0" fillId="0" borderId="0" xfId="0" applyAlignment="1"/>
    <xf numFmtId="1" fontId="2" fillId="0" borderId="0" xfId="0" applyNumberFormat="1" applyFont="1" applyFill="1" applyAlignment="1"/>
    <xf numFmtId="1" fontId="0" fillId="0" borderId="0" xfId="0" applyNumberFormat="1" applyAlignment="1"/>
    <xf numFmtId="0" fontId="4" fillId="0" borderId="1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7" fillId="0" borderId="1" xfId="0" applyFont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190501</xdr:colOff>
      <xdr:row>2</xdr:row>
      <xdr:rowOff>103910</xdr:rowOff>
    </xdr:from>
    <xdr:to>
      <xdr:col>21</xdr:col>
      <xdr:colOff>118780</xdr:colOff>
      <xdr:row>27</xdr:row>
      <xdr:rowOff>28854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1" y="571501"/>
          <a:ext cx="12657143" cy="47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471322</xdr:colOff>
      <xdr:row>0</xdr:row>
      <xdr:rowOff>0</xdr:rowOff>
    </xdr:from>
    <xdr:to>
      <xdr:col>10</xdr:col>
      <xdr:colOff>42163</xdr:colOff>
      <xdr:row>27</xdr:row>
      <xdr:rowOff>171450</xdr:rowOff>
    </xdr:to>
    <xdr:pic>
      <xdr:nvPicPr>
        <xdr:cNvPr id="2049" name="Picture 1" descr="WhatsApp Image 2024-11-15 at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570" t="1418" r="4570" b="10011"/>
        <a:stretch>
          <a:fillRect/>
        </a:stretch>
      </xdr:blipFill>
      <xdr:spPr bwMode="auto">
        <a:xfrm>
          <a:off x="1077458" y="0"/>
          <a:ext cx="6221023" cy="5314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419100</xdr:colOff>
      <xdr:row>19</xdr:row>
      <xdr:rowOff>9525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905500" cy="36290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419100</xdr:colOff>
      <xdr:row>21</xdr:row>
      <xdr:rowOff>47625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905500" cy="40481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561975</xdr:colOff>
      <xdr:row>19</xdr:row>
      <xdr:rowOff>142875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438775" cy="37623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561975</xdr:colOff>
      <xdr:row>20</xdr:row>
      <xdr:rowOff>114300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438775" cy="39243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54"/>
  <sheetViews>
    <sheetView zoomScale="85" zoomScaleNormal="85" workbookViewId="0">
      <selection activeCell="L33" sqref="L33"/>
    </sheetView>
  </sheetViews>
  <sheetFormatPr defaultRowHeight="15"/>
  <cols>
    <col min="1" max="1" width="4.7109375" style="22" customWidth="1"/>
    <col min="2" max="2" width="6.85546875" style="23" customWidth="1"/>
    <col min="3" max="3" width="9.28515625" style="23" customWidth="1"/>
    <col min="4" max="4" width="11.7109375" style="23" customWidth="1"/>
    <col min="5" max="5" width="11.28515625" style="40" customWidth="1"/>
    <col min="6" max="6" width="9.5703125" style="40" customWidth="1"/>
    <col min="7" max="7" width="11.85546875" style="40" customWidth="1"/>
    <col min="8" max="8" width="9.140625" style="46" customWidth="1"/>
    <col min="9" max="9" width="16.28515625" style="24" customWidth="1"/>
    <col min="10" max="10" width="16.28515625" style="44" customWidth="1"/>
    <col min="11" max="11" width="13.85546875" style="44" customWidth="1"/>
    <col min="12" max="12" width="14.85546875" style="44" customWidth="1"/>
    <col min="13" max="13" width="6.7109375" style="24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>
      <c r="A1" s="13" t="s">
        <v>0</v>
      </c>
      <c r="B1" s="14" t="s">
        <v>3</v>
      </c>
      <c r="C1" s="14" t="s">
        <v>1</v>
      </c>
      <c r="D1" s="14" t="s">
        <v>5</v>
      </c>
      <c r="E1" s="15" t="s">
        <v>7</v>
      </c>
      <c r="F1" s="15" t="s">
        <v>23</v>
      </c>
      <c r="G1" s="19" t="s">
        <v>6</v>
      </c>
      <c r="H1" s="28" t="s">
        <v>13</v>
      </c>
      <c r="I1" s="28" t="s">
        <v>12</v>
      </c>
      <c r="J1" s="42" t="s">
        <v>8</v>
      </c>
      <c r="K1" s="42" t="s">
        <v>9</v>
      </c>
      <c r="L1" s="42" t="s">
        <v>10</v>
      </c>
      <c r="M1" s="28" t="s">
        <v>11</v>
      </c>
    </row>
    <row r="2" spans="1:17">
      <c r="A2" s="16">
        <v>1</v>
      </c>
      <c r="B2" s="21">
        <v>101</v>
      </c>
      <c r="C2" s="17">
        <v>1</v>
      </c>
      <c r="D2" s="20" t="s">
        <v>4</v>
      </c>
      <c r="E2" s="20">
        <v>635</v>
      </c>
      <c r="F2" s="20">
        <v>99</v>
      </c>
      <c r="G2" s="62">
        <f t="shared" ref="G2:G27" si="0">E2+F2</f>
        <v>734</v>
      </c>
      <c r="H2" s="63">
        <f>G2*1.1</f>
        <v>807.40000000000009</v>
      </c>
      <c r="I2" s="32">
        <v>5700</v>
      </c>
      <c r="J2" s="48">
        <f>I2*G2</f>
        <v>4183800</v>
      </c>
      <c r="K2" s="48">
        <f t="shared" ref="K2:K27" si="1">J2*0.95</f>
        <v>3974610</v>
      </c>
      <c r="L2" s="48">
        <f t="shared" ref="L2:L27" si="2">J2*0.8</f>
        <v>3347040</v>
      </c>
      <c r="M2" s="33">
        <f t="shared" ref="M2:M27" si="3">MROUND((J2*0.025/12),500)</f>
        <v>8500</v>
      </c>
      <c r="O2" s="2"/>
      <c r="P2" s="3"/>
      <c r="Q2" s="3"/>
    </row>
    <row r="3" spans="1:17">
      <c r="A3" s="16">
        <v>2</v>
      </c>
      <c r="B3" s="21">
        <v>102</v>
      </c>
      <c r="C3" s="17">
        <v>1</v>
      </c>
      <c r="D3" s="20" t="s">
        <v>14</v>
      </c>
      <c r="E3" s="20">
        <v>865</v>
      </c>
      <c r="F3" s="20">
        <v>125</v>
      </c>
      <c r="G3" s="62">
        <f t="shared" si="0"/>
        <v>990</v>
      </c>
      <c r="H3" s="63">
        <f>G3*1.1</f>
        <v>1089</v>
      </c>
      <c r="I3" s="32">
        <v>5700</v>
      </c>
      <c r="J3" s="48">
        <f t="shared" ref="J3:J27" si="4">I3*G3</f>
        <v>5643000</v>
      </c>
      <c r="K3" s="48">
        <f t="shared" si="1"/>
        <v>5360850</v>
      </c>
      <c r="L3" s="48">
        <f t="shared" si="2"/>
        <v>4514400</v>
      </c>
      <c r="M3" s="33">
        <f t="shared" si="3"/>
        <v>12000</v>
      </c>
      <c r="O3" s="3"/>
      <c r="P3" s="3"/>
    </row>
    <row r="4" spans="1:17">
      <c r="A4" s="16">
        <v>3</v>
      </c>
      <c r="B4" s="21">
        <v>103</v>
      </c>
      <c r="C4" s="17">
        <v>1</v>
      </c>
      <c r="D4" s="20" t="s">
        <v>4</v>
      </c>
      <c r="E4" s="20">
        <v>662</v>
      </c>
      <c r="F4" s="20">
        <v>91</v>
      </c>
      <c r="G4" s="62">
        <f t="shared" si="0"/>
        <v>753</v>
      </c>
      <c r="H4" s="63">
        <f>G4*1.1</f>
        <v>828.30000000000007</v>
      </c>
      <c r="I4" s="32">
        <v>5700</v>
      </c>
      <c r="J4" s="48">
        <f t="shared" si="4"/>
        <v>4292100</v>
      </c>
      <c r="K4" s="48">
        <f t="shared" si="1"/>
        <v>4077495</v>
      </c>
      <c r="L4" s="48">
        <f t="shared" si="2"/>
        <v>3433680</v>
      </c>
      <c r="M4" s="33">
        <f t="shared" si="3"/>
        <v>9000</v>
      </c>
      <c r="O4" s="3"/>
      <c r="P4" s="3"/>
    </row>
    <row r="5" spans="1:17">
      <c r="A5" s="16">
        <v>4</v>
      </c>
      <c r="B5" s="21">
        <v>104</v>
      </c>
      <c r="C5" s="17">
        <v>1</v>
      </c>
      <c r="D5" s="20" t="s">
        <v>4</v>
      </c>
      <c r="E5" s="20">
        <v>630</v>
      </c>
      <c r="F5" s="20">
        <v>99</v>
      </c>
      <c r="G5" s="62">
        <f t="shared" si="0"/>
        <v>729</v>
      </c>
      <c r="H5" s="63">
        <f t="shared" ref="H5:H27" si="5">G5*1.1</f>
        <v>801.90000000000009</v>
      </c>
      <c r="I5" s="32">
        <v>5700</v>
      </c>
      <c r="J5" s="48">
        <f t="shared" si="4"/>
        <v>4155300</v>
      </c>
      <c r="K5" s="48">
        <f t="shared" si="1"/>
        <v>3947535</v>
      </c>
      <c r="L5" s="48">
        <f t="shared" si="2"/>
        <v>3324240</v>
      </c>
      <c r="M5" s="33">
        <f t="shared" si="3"/>
        <v>8500</v>
      </c>
      <c r="O5" s="3"/>
      <c r="P5" s="3"/>
    </row>
    <row r="6" spans="1:17">
      <c r="A6" s="16">
        <v>5</v>
      </c>
      <c r="B6" s="21">
        <v>201</v>
      </c>
      <c r="C6" s="17">
        <v>2</v>
      </c>
      <c r="D6" s="20" t="s">
        <v>4</v>
      </c>
      <c r="E6" s="62">
        <v>635</v>
      </c>
      <c r="F6" s="62">
        <v>99</v>
      </c>
      <c r="G6" s="20">
        <f t="shared" si="0"/>
        <v>734</v>
      </c>
      <c r="H6" s="63">
        <f t="shared" si="5"/>
        <v>807.40000000000009</v>
      </c>
      <c r="I6" s="32">
        <v>5700</v>
      </c>
      <c r="J6" s="48">
        <f t="shared" si="4"/>
        <v>4183800</v>
      </c>
      <c r="K6" s="48">
        <f t="shared" si="1"/>
        <v>3974610</v>
      </c>
      <c r="L6" s="48">
        <f t="shared" si="2"/>
        <v>3347040</v>
      </c>
      <c r="M6" s="33">
        <f t="shared" si="3"/>
        <v>8500</v>
      </c>
      <c r="O6" s="3"/>
      <c r="P6" s="3"/>
    </row>
    <row r="7" spans="1:17">
      <c r="A7" s="16">
        <v>6</v>
      </c>
      <c r="B7" s="21">
        <v>202</v>
      </c>
      <c r="C7" s="17">
        <v>2</v>
      </c>
      <c r="D7" s="20" t="s">
        <v>14</v>
      </c>
      <c r="E7" s="20">
        <v>865</v>
      </c>
      <c r="F7" s="20">
        <v>125</v>
      </c>
      <c r="G7" s="20">
        <f t="shared" si="0"/>
        <v>990</v>
      </c>
      <c r="H7" s="63">
        <f t="shared" si="5"/>
        <v>1089</v>
      </c>
      <c r="I7" s="32">
        <v>5700</v>
      </c>
      <c r="J7" s="48">
        <f t="shared" si="4"/>
        <v>5643000</v>
      </c>
      <c r="K7" s="48">
        <f t="shared" si="1"/>
        <v>5360850</v>
      </c>
      <c r="L7" s="48">
        <f t="shared" si="2"/>
        <v>4514400</v>
      </c>
      <c r="M7" s="33">
        <f t="shared" si="3"/>
        <v>12000</v>
      </c>
      <c r="O7" s="3"/>
      <c r="P7" s="3"/>
    </row>
    <row r="8" spans="1:17">
      <c r="A8" s="16">
        <v>7</v>
      </c>
      <c r="B8" s="21">
        <v>203</v>
      </c>
      <c r="C8" s="17">
        <v>2</v>
      </c>
      <c r="D8" s="20" t="s">
        <v>4</v>
      </c>
      <c r="E8" s="20">
        <v>662</v>
      </c>
      <c r="F8" s="20">
        <v>91</v>
      </c>
      <c r="G8" s="62">
        <f t="shared" si="0"/>
        <v>753</v>
      </c>
      <c r="H8" s="63">
        <f t="shared" si="5"/>
        <v>828.30000000000007</v>
      </c>
      <c r="I8" s="32">
        <v>5700</v>
      </c>
      <c r="J8" s="48">
        <f t="shared" si="4"/>
        <v>4292100</v>
      </c>
      <c r="K8" s="48">
        <f t="shared" si="1"/>
        <v>4077495</v>
      </c>
      <c r="L8" s="48">
        <f t="shared" si="2"/>
        <v>3433680</v>
      </c>
      <c r="M8" s="33">
        <f t="shared" si="3"/>
        <v>9000</v>
      </c>
      <c r="O8" s="3"/>
      <c r="P8" s="3"/>
    </row>
    <row r="9" spans="1:17">
      <c r="A9" s="16">
        <v>8</v>
      </c>
      <c r="B9" s="21">
        <v>204</v>
      </c>
      <c r="C9" s="17">
        <v>2</v>
      </c>
      <c r="D9" s="20" t="s">
        <v>4</v>
      </c>
      <c r="E9" s="20">
        <v>630</v>
      </c>
      <c r="F9" s="20">
        <v>99</v>
      </c>
      <c r="G9" s="62">
        <f t="shared" si="0"/>
        <v>729</v>
      </c>
      <c r="H9" s="63">
        <f t="shared" si="5"/>
        <v>801.90000000000009</v>
      </c>
      <c r="I9" s="32">
        <v>5700</v>
      </c>
      <c r="J9" s="48">
        <f t="shared" si="4"/>
        <v>4155300</v>
      </c>
      <c r="K9" s="48">
        <f t="shared" si="1"/>
        <v>3947535</v>
      </c>
      <c r="L9" s="48">
        <f t="shared" si="2"/>
        <v>3324240</v>
      </c>
      <c r="M9" s="33">
        <f t="shared" si="3"/>
        <v>8500</v>
      </c>
      <c r="O9" s="3"/>
      <c r="P9" s="3"/>
    </row>
    <row r="10" spans="1:17">
      <c r="A10" s="16">
        <v>9</v>
      </c>
      <c r="B10" s="21">
        <v>301</v>
      </c>
      <c r="C10" s="17">
        <v>3</v>
      </c>
      <c r="D10" s="20" t="s">
        <v>4</v>
      </c>
      <c r="E10" s="62">
        <v>635</v>
      </c>
      <c r="F10" s="62">
        <v>99</v>
      </c>
      <c r="G10" s="62">
        <f t="shared" si="0"/>
        <v>734</v>
      </c>
      <c r="H10" s="63">
        <f t="shared" si="5"/>
        <v>807.40000000000009</v>
      </c>
      <c r="I10" s="32">
        <v>5700</v>
      </c>
      <c r="J10" s="48">
        <f t="shared" si="4"/>
        <v>4183800</v>
      </c>
      <c r="K10" s="48">
        <f t="shared" si="1"/>
        <v>3974610</v>
      </c>
      <c r="L10" s="48">
        <f t="shared" si="2"/>
        <v>3347040</v>
      </c>
      <c r="M10" s="33">
        <f t="shared" si="3"/>
        <v>8500</v>
      </c>
      <c r="O10" s="3"/>
      <c r="P10" s="3"/>
    </row>
    <row r="11" spans="1:17">
      <c r="A11" s="16">
        <v>10</v>
      </c>
      <c r="B11" s="21">
        <v>302</v>
      </c>
      <c r="C11" s="17">
        <v>3</v>
      </c>
      <c r="D11" s="20" t="s">
        <v>14</v>
      </c>
      <c r="E11" s="20">
        <v>865</v>
      </c>
      <c r="F11" s="20">
        <v>125</v>
      </c>
      <c r="G11" s="62">
        <f t="shared" si="0"/>
        <v>990</v>
      </c>
      <c r="H11" s="63">
        <f t="shared" si="5"/>
        <v>1089</v>
      </c>
      <c r="I11" s="32">
        <v>5700</v>
      </c>
      <c r="J11" s="48">
        <f t="shared" si="4"/>
        <v>5643000</v>
      </c>
      <c r="K11" s="48">
        <f t="shared" si="1"/>
        <v>5360850</v>
      </c>
      <c r="L11" s="48">
        <f t="shared" si="2"/>
        <v>4514400</v>
      </c>
      <c r="M11" s="33">
        <f t="shared" si="3"/>
        <v>12000</v>
      </c>
      <c r="O11" s="3"/>
      <c r="P11" s="3"/>
    </row>
    <row r="12" spans="1:17">
      <c r="A12" s="16">
        <v>11</v>
      </c>
      <c r="B12" s="21">
        <v>303</v>
      </c>
      <c r="C12" s="17">
        <v>3</v>
      </c>
      <c r="D12" s="20" t="s">
        <v>4</v>
      </c>
      <c r="E12" s="20">
        <v>662</v>
      </c>
      <c r="F12" s="20">
        <v>91</v>
      </c>
      <c r="G12" s="20">
        <f t="shared" si="0"/>
        <v>753</v>
      </c>
      <c r="H12" s="63">
        <f t="shared" si="5"/>
        <v>828.30000000000007</v>
      </c>
      <c r="I12" s="32">
        <v>5700</v>
      </c>
      <c r="J12" s="48">
        <f t="shared" si="4"/>
        <v>4292100</v>
      </c>
      <c r="K12" s="48">
        <f t="shared" si="1"/>
        <v>4077495</v>
      </c>
      <c r="L12" s="48">
        <f t="shared" si="2"/>
        <v>3433680</v>
      </c>
      <c r="M12" s="33">
        <f t="shared" si="3"/>
        <v>9000</v>
      </c>
      <c r="O12" s="3"/>
      <c r="P12" s="3"/>
    </row>
    <row r="13" spans="1:17">
      <c r="A13" s="16">
        <v>12</v>
      </c>
      <c r="B13" s="21">
        <v>304</v>
      </c>
      <c r="C13" s="17">
        <v>3</v>
      </c>
      <c r="D13" s="20" t="s">
        <v>4</v>
      </c>
      <c r="E13" s="20">
        <v>630</v>
      </c>
      <c r="F13" s="20">
        <v>99</v>
      </c>
      <c r="G13" s="20">
        <f t="shared" si="0"/>
        <v>729</v>
      </c>
      <c r="H13" s="63">
        <f t="shared" si="5"/>
        <v>801.90000000000009</v>
      </c>
      <c r="I13" s="32">
        <v>5700</v>
      </c>
      <c r="J13" s="48">
        <f t="shared" si="4"/>
        <v>4155300</v>
      </c>
      <c r="K13" s="48">
        <f t="shared" si="1"/>
        <v>3947535</v>
      </c>
      <c r="L13" s="48">
        <f t="shared" si="2"/>
        <v>3324240</v>
      </c>
      <c r="M13" s="33">
        <f t="shared" si="3"/>
        <v>8500</v>
      </c>
      <c r="O13" s="3"/>
      <c r="P13" s="3"/>
    </row>
    <row r="14" spans="1:17">
      <c r="A14" s="16">
        <v>13</v>
      </c>
      <c r="B14" s="21">
        <v>401</v>
      </c>
      <c r="C14" s="17">
        <v>4</v>
      </c>
      <c r="D14" s="20" t="s">
        <v>4</v>
      </c>
      <c r="E14" s="62">
        <v>635</v>
      </c>
      <c r="F14" s="62">
        <v>99</v>
      </c>
      <c r="G14" s="62">
        <f t="shared" si="0"/>
        <v>734</v>
      </c>
      <c r="H14" s="63">
        <f t="shared" si="5"/>
        <v>807.40000000000009</v>
      </c>
      <c r="I14" s="32">
        <v>5700</v>
      </c>
      <c r="J14" s="48">
        <f t="shared" si="4"/>
        <v>4183800</v>
      </c>
      <c r="K14" s="48">
        <f t="shared" si="1"/>
        <v>3974610</v>
      </c>
      <c r="L14" s="48">
        <f t="shared" si="2"/>
        <v>3347040</v>
      </c>
      <c r="M14" s="33">
        <f t="shared" si="3"/>
        <v>8500</v>
      </c>
      <c r="O14" s="3"/>
      <c r="P14" s="3"/>
    </row>
    <row r="15" spans="1:17">
      <c r="A15" s="16">
        <v>14</v>
      </c>
      <c r="B15" s="21">
        <v>402</v>
      </c>
      <c r="C15" s="17">
        <v>4</v>
      </c>
      <c r="D15" s="20" t="s">
        <v>14</v>
      </c>
      <c r="E15" s="20">
        <v>865</v>
      </c>
      <c r="F15" s="20">
        <v>125</v>
      </c>
      <c r="G15" s="62">
        <f>E15+F15</f>
        <v>990</v>
      </c>
      <c r="H15" s="63">
        <f t="shared" si="5"/>
        <v>1089</v>
      </c>
      <c r="I15" s="32">
        <v>5700</v>
      </c>
      <c r="J15" s="48">
        <f t="shared" si="4"/>
        <v>5643000</v>
      </c>
      <c r="K15" s="48">
        <f t="shared" si="1"/>
        <v>5360850</v>
      </c>
      <c r="L15" s="48">
        <f t="shared" si="2"/>
        <v>4514400</v>
      </c>
      <c r="M15" s="33">
        <f t="shared" si="3"/>
        <v>12000</v>
      </c>
      <c r="O15" s="6"/>
    </row>
    <row r="16" spans="1:17">
      <c r="A16" s="16">
        <v>15</v>
      </c>
      <c r="B16" s="21">
        <v>403</v>
      </c>
      <c r="C16" s="17">
        <v>4</v>
      </c>
      <c r="D16" s="20" t="s">
        <v>4</v>
      </c>
      <c r="E16" s="20">
        <v>662</v>
      </c>
      <c r="F16" s="20">
        <v>91</v>
      </c>
      <c r="G16" s="62">
        <f t="shared" si="0"/>
        <v>753</v>
      </c>
      <c r="H16" s="63">
        <f t="shared" si="5"/>
        <v>828.30000000000007</v>
      </c>
      <c r="I16" s="32">
        <v>5700</v>
      </c>
      <c r="J16" s="48">
        <f t="shared" si="4"/>
        <v>4292100</v>
      </c>
      <c r="K16" s="48">
        <f t="shared" si="1"/>
        <v>4077495</v>
      </c>
      <c r="L16" s="48">
        <f t="shared" si="2"/>
        <v>3433680</v>
      </c>
      <c r="M16" s="33">
        <f t="shared" si="3"/>
        <v>9000</v>
      </c>
      <c r="O16" s="7"/>
    </row>
    <row r="17" spans="1:13">
      <c r="A17" s="16">
        <v>16</v>
      </c>
      <c r="B17" s="21">
        <v>404</v>
      </c>
      <c r="C17" s="17">
        <v>4</v>
      </c>
      <c r="D17" s="20" t="s">
        <v>4</v>
      </c>
      <c r="E17" s="20">
        <v>630</v>
      </c>
      <c r="F17" s="20">
        <v>99</v>
      </c>
      <c r="G17" s="62">
        <f t="shared" si="0"/>
        <v>729</v>
      </c>
      <c r="H17" s="63">
        <f t="shared" si="5"/>
        <v>801.90000000000009</v>
      </c>
      <c r="I17" s="32">
        <v>5700</v>
      </c>
      <c r="J17" s="48">
        <f t="shared" si="4"/>
        <v>4155300</v>
      </c>
      <c r="K17" s="48">
        <f t="shared" si="1"/>
        <v>3947535</v>
      </c>
      <c r="L17" s="48">
        <f t="shared" si="2"/>
        <v>3324240</v>
      </c>
      <c r="M17" s="33">
        <f t="shared" si="3"/>
        <v>8500</v>
      </c>
    </row>
    <row r="18" spans="1:13">
      <c r="A18" s="16">
        <v>17</v>
      </c>
      <c r="B18" s="21">
        <v>501</v>
      </c>
      <c r="C18" s="17">
        <v>5</v>
      </c>
      <c r="D18" s="20" t="s">
        <v>4</v>
      </c>
      <c r="E18" s="62">
        <v>635</v>
      </c>
      <c r="F18" s="62">
        <v>99</v>
      </c>
      <c r="G18" s="20">
        <f t="shared" si="0"/>
        <v>734</v>
      </c>
      <c r="H18" s="63">
        <f t="shared" si="5"/>
        <v>807.40000000000009</v>
      </c>
      <c r="I18" s="32">
        <v>5700</v>
      </c>
      <c r="J18" s="48">
        <f t="shared" si="4"/>
        <v>4183800</v>
      </c>
      <c r="K18" s="48">
        <f t="shared" si="1"/>
        <v>3974610</v>
      </c>
      <c r="L18" s="48">
        <f t="shared" si="2"/>
        <v>3347040</v>
      </c>
      <c r="M18" s="33">
        <f t="shared" si="3"/>
        <v>8500</v>
      </c>
    </row>
    <row r="19" spans="1:13">
      <c r="A19" s="16">
        <v>18</v>
      </c>
      <c r="B19" s="21">
        <v>502</v>
      </c>
      <c r="C19" s="17">
        <v>5</v>
      </c>
      <c r="D19" s="20" t="s">
        <v>14</v>
      </c>
      <c r="E19" s="20">
        <v>865</v>
      </c>
      <c r="F19" s="20">
        <v>125</v>
      </c>
      <c r="G19" s="20">
        <f t="shared" si="0"/>
        <v>990</v>
      </c>
      <c r="H19" s="63">
        <f t="shared" si="5"/>
        <v>1089</v>
      </c>
      <c r="I19" s="32">
        <v>5700</v>
      </c>
      <c r="J19" s="48">
        <f t="shared" si="4"/>
        <v>5643000</v>
      </c>
      <c r="K19" s="48">
        <f t="shared" si="1"/>
        <v>5360850</v>
      </c>
      <c r="L19" s="48">
        <f t="shared" si="2"/>
        <v>4514400</v>
      </c>
      <c r="M19" s="33">
        <f t="shared" si="3"/>
        <v>12000</v>
      </c>
    </row>
    <row r="20" spans="1:13">
      <c r="A20" s="16">
        <v>19</v>
      </c>
      <c r="B20" s="21">
        <v>503</v>
      </c>
      <c r="C20" s="17">
        <v>5</v>
      </c>
      <c r="D20" s="20" t="s">
        <v>4</v>
      </c>
      <c r="E20" s="20">
        <v>662</v>
      </c>
      <c r="F20" s="20">
        <v>91</v>
      </c>
      <c r="G20" s="62">
        <f t="shared" si="0"/>
        <v>753</v>
      </c>
      <c r="H20" s="63">
        <f t="shared" si="5"/>
        <v>828.30000000000007</v>
      </c>
      <c r="I20" s="32">
        <v>5700</v>
      </c>
      <c r="J20" s="48">
        <f t="shared" si="4"/>
        <v>4292100</v>
      </c>
      <c r="K20" s="48">
        <f t="shared" si="1"/>
        <v>4077495</v>
      </c>
      <c r="L20" s="48">
        <f t="shared" si="2"/>
        <v>3433680</v>
      </c>
      <c r="M20" s="33">
        <f t="shared" si="3"/>
        <v>9000</v>
      </c>
    </row>
    <row r="21" spans="1:13">
      <c r="A21" s="16">
        <v>20</v>
      </c>
      <c r="B21" s="21">
        <v>504</v>
      </c>
      <c r="C21" s="17">
        <v>5</v>
      </c>
      <c r="D21" s="20" t="s">
        <v>4</v>
      </c>
      <c r="E21" s="20">
        <v>630</v>
      </c>
      <c r="F21" s="20">
        <v>99</v>
      </c>
      <c r="G21" s="62">
        <f t="shared" si="0"/>
        <v>729</v>
      </c>
      <c r="H21" s="63">
        <f t="shared" si="5"/>
        <v>801.90000000000009</v>
      </c>
      <c r="I21" s="32">
        <v>5700</v>
      </c>
      <c r="J21" s="48">
        <f t="shared" si="4"/>
        <v>4155300</v>
      </c>
      <c r="K21" s="48">
        <f t="shared" si="1"/>
        <v>3947535</v>
      </c>
      <c r="L21" s="48">
        <f t="shared" si="2"/>
        <v>3324240</v>
      </c>
      <c r="M21" s="33">
        <f t="shared" si="3"/>
        <v>8500</v>
      </c>
    </row>
    <row r="22" spans="1:13">
      <c r="A22" s="16">
        <v>21</v>
      </c>
      <c r="B22" s="21">
        <v>601</v>
      </c>
      <c r="C22" s="17">
        <v>6</v>
      </c>
      <c r="D22" s="20" t="s">
        <v>4</v>
      </c>
      <c r="E22" s="62">
        <v>635</v>
      </c>
      <c r="F22" s="62">
        <v>99</v>
      </c>
      <c r="G22" s="62">
        <f t="shared" si="0"/>
        <v>734</v>
      </c>
      <c r="H22" s="63">
        <f t="shared" si="5"/>
        <v>807.40000000000009</v>
      </c>
      <c r="I22" s="32">
        <v>5700</v>
      </c>
      <c r="J22" s="48">
        <f t="shared" si="4"/>
        <v>4183800</v>
      </c>
      <c r="K22" s="48">
        <f t="shared" si="1"/>
        <v>3974610</v>
      </c>
      <c r="L22" s="48">
        <f t="shared" si="2"/>
        <v>3347040</v>
      </c>
      <c r="M22" s="33">
        <f t="shared" si="3"/>
        <v>8500</v>
      </c>
    </row>
    <row r="23" spans="1:13">
      <c r="A23" s="16">
        <v>22</v>
      </c>
      <c r="B23" s="16">
        <v>602</v>
      </c>
      <c r="C23" s="17">
        <v>6</v>
      </c>
      <c r="D23" s="20" t="s">
        <v>14</v>
      </c>
      <c r="E23" s="20">
        <v>865</v>
      </c>
      <c r="F23" s="20">
        <v>125</v>
      </c>
      <c r="G23" s="62">
        <f t="shared" si="0"/>
        <v>990</v>
      </c>
      <c r="H23" s="63">
        <f t="shared" si="5"/>
        <v>1089</v>
      </c>
      <c r="I23" s="32">
        <v>5700</v>
      </c>
      <c r="J23" s="48">
        <f t="shared" si="4"/>
        <v>5643000</v>
      </c>
      <c r="K23" s="48">
        <f t="shared" si="1"/>
        <v>5360850</v>
      </c>
      <c r="L23" s="48">
        <f t="shared" si="2"/>
        <v>4514400</v>
      </c>
      <c r="M23" s="33">
        <f t="shared" si="3"/>
        <v>12000</v>
      </c>
    </row>
    <row r="24" spans="1:13">
      <c r="A24" s="16">
        <v>23</v>
      </c>
      <c r="B24" s="16">
        <v>603</v>
      </c>
      <c r="C24" s="17">
        <v>6</v>
      </c>
      <c r="D24" s="20" t="s">
        <v>4</v>
      </c>
      <c r="E24" s="20">
        <v>662</v>
      </c>
      <c r="F24" s="20">
        <v>91</v>
      </c>
      <c r="G24" s="20">
        <f t="shared" si="0"/>
        <v>753</v>
      </c>
      <c r="H24" s="63">
        <f t="shared" si="5"/>
        <v>828.30000000000007</v>
      </c>
      <c r="I24" s="32">
        <v>5700</v>
      </c>
      <c r="J24" s="48">
        <f t="shared" si="4"/>
        <v>4292100</v>
      </c>
      <c r="K24" s="48">
        <f t="shared" si="1"/>
        <v>4077495</v>
      </c>
      <c r="L24" s="48">
        <f t="shared" si="2"/>
        <v>3433680</v>
      </c>
      <c r="M24" s="33">
        <f t="shared" si="3"/>
        <v>9000</v>
      </c>
    </row>
    <row r="25" spans="1:13">
      <c r="A25" s="16">
        <v>24</v>
      </c>
      <c r="B25" s="16">
        <v>604</v>
      </c>
      <c r="C25" s="17">
        <v>6</v>
      </c>
      <c r="D25" s="20" t="s">
        <v>4</v>
      </c>
      <c r="E25" s="20">
        <v>630</v>
      </c>
      <c r="F25" s="20">
        <v>99</v>
      </c>
      <c r="G25" s="20">
        <f t="shared" si="0"/>
        <v>729</v>
      </c>
      <c r="H25" s="63">
        <f t="shared" si="5"/>
        <v>801.90000000000009</v>
      </c>
      <c r="I25" s="32">
        <v>5700</v>
      </c>
      <c r="J25" s="48">
        <f t="shared" si="4"/>
        <v>4155300</v>
      </c>
      <c r="K25" s="48">
        <f t="shared" si="1"/>
        <v>3947535</v>
      </c>
      <c r="L25" s="48">
        <f t="shared" si="2"/>
        <v>3324240</v>
      </c>
      <c r="M25" s="33">
        <f t="shared" si="3"/>
        <v>8500</v>
      </c>
    </row>
    <row r="26" spans="1:13">
      <c r="A26" s="16">
        <v>25</v>
      </c>
      <c r="B26" s="16">
        <v>701</v>
      </c>
      <c r="C26" s="17">
        <v>7</v>
      </c>
      <c r="D26" s="20" t="s">
        <v>14</v>
      </c>
      <c r="E26" s="62">
        <v>865</v>
      </c>
      <c r="F26" s="62">
        <v>421</v>
      </c>
      <c r="G26" s="62">
        <f t="shared" si="0"/>
        <v>1286</v>
      </c>
      <c r="H26" s="63">
        <f t="shared" si="5"/>
        <v>1414.6000000000001</v>
      </c>
      <c r="I26" s="32">
        <v>5700</v>
      </c>
      <c r="J26" s="48">
        <f t="shared" si="4"/>
        <v>7330200</v>
      </c>
      <c r="K26" s="48">
        <f t="shared" si="1"/>
        <v>6963690</v>
      </c>
      <c r="L26" s="48">
        <f t="shared" si="2"/>
        <v>5864160</v>
      </c>
      <c r="M26" s="33">
        <f t="shared" si="3"/>
        <v>15500</v>
      </c>
    </row>
    <row r="27" spans="1:13">
      <c r="A27" s="16">
        <v>26</v>
      </c>
      <c r="B27" s="16">
        <v>702</v>
      </c>
      <c r="C27" s="17">
        <v>7</v>
      </c>
      <c r="D27" s="20" t="s">
        <v>14</v>
      </c>
      <c r="E27" s="20">
        <v>865</v>
      </c>
      <c r="F27" s="20">
        <v>324</v>
      </c>
      <c r="G27" s="62">
        <f t="shared" si="0"/>
        <v>1189</v>
      </c>
      <c r="H27" s="63">
        <f t="shared" si="5"/>
        <v>1307.9000000000001</v>
      </c>
      <c r="I27" s="32">
        <v>5700</v>
      </c>
      <c r="J27" s="48">
        <f t="shared" si="4"/>
        <v>6777300</v>
      </c>
      <c r="K27" s="48">
        <f t="shared" si="1"/>
        <v>6438435</v>
      </c>
      <c r="L27" s="48">
        <f t="shared" si="2"/>
        <v>5421840</v>
      </c>
      <c r="M27" s="33">
        <f t="shared" si="3"/>
        <v>14000</v>
      </c>
    </row>
    <row r="28" spans="1:13" ht="16.5">
      <c r="A28" s="55" t="s">
        <v>2</v>
      </c>
      <c r="B28" s="56"/>
      <c r="C28" s="56"/>
      <c r="D28" s="57"/>
      <c r="E28" s="29">
        <f>SUM(E3:E27)</f>
        <v>17847</v>
      </c>
      <c r="F28" s="29">
        <f>SUM(F3:F27)</f>
        <v>3130</v>
      </c>
      <c r="G28" s="29">
        <f>SUM(G3:G27)</f>
        <v>20977</v>
      </c>
      <c r="H28" s="29">
        <f>SUM(H3:H27)</f>
        <v>23074.7</v>
      </c>
      <c r="I28" s="30"/>
      <c r="J28" s="49">
        <f>SUM(J2:J27)</f>
        <v>123752700</v>
      </c>
      <c r="K28" s="50">
        <f>SUM(K2:K27)</f>
        <v>117565065</v>
      </c>
      <c r="L28" s="50">
        <f>SUM(L2:L27)</f>
        <v>99002160</v>
      </c>
      <c r="M28" s="18"/>
    </row>
    <row r="29" spans="1:13">
      <c r="H29" s="38"/>
      <c r="J29" s="51"/>
    </row>
    <row r="30" spans="1:13">
      <c r="G30" s="58"/>
      <c r="H30" s="59"/>
      <c r="I30" s="35"/>
      <c r="J30" s="51"/>
    </row>
    <row r="33" spans="4:13">
      <c r="E33" s="60" t="s">
        <v>15</v>
      </c>
      <c r="G33" s="40">
        <v>58.96</v>
      </c>
      <c r="H33" s="45">
        <f>G33*10.764</f>
        <v>634.64544000000001</v>
      </c>
      <c r="I33" s="24">
        <v>9.1999999999999993</v>
      </c>
      <c r="J33" s="43">
        <f>I33*10.764</f>
        <v>99.02879999999999</v>
      </c>
      <c r="K33" s="43">
        <f>H33+J33</f>
        <v>733.67424000000005</v>
      </c>
    </row>
    <row r="34" spans="4:13">
      <c r="E34" s="60" t="s">
        <v>16</v>
      </c>
      <c r="F34" s="41"/>
      <c r="G34" s="41">
        <v>80.319999999999993</v>
      </c>
      <c r="H34" s="45">
        <f>G34*10.764</f>
        <v>864.56447999999989</v>
      </c>
      <c r="I34" s="1">
        <v>11.64</v>
      </c>
      <c r="J34" s="43">
        <f>I34*10.764</f>
        <v>125.29295999999999</v>
      </c>
      <c r="K34" s="43">
        <f>H34+J34</f>
        <v>989.85743999999988</v>
      </c>
      <c r="L34" s="52"/>
      <c r="M34" s="1"/>
    </row>
    <row r="35" spans="4:13">
      <c r="E35" s="60" t="s">
        <v>17</v>
      </c>
      <c r="F35" s="41"/>
      <c r="G35" s="46">
        <v>61.53</v>
      </c>
      <c r="H35" s="45">
        <f>G35*10.764</f>
        <v>662.30891999999994</v>
      </c>
      <c r="I35" s="1">
        <v>8.4499999999999993</v>
      </c>
      <c r="J35" s="43">
        <f>I35*10.764</f>
        <v>90.955799999999982</v>
      </c>
      <c r="K35" s="43">
        <f>H35+J35</f>
        <v>753.2647199999999</v>
      </c>
      <c r="L35" s="52"/>
      <c r="M35" s="1"/>
    </row>
    <row r="36" spans="4:13">
      <c r="E36" s="60" t="s">
        <v>18</v>
      </c>
      <c r="F36" s="41"/>
      <c r="G36" s="46">
        <v>58.49</v>
      </c>
      <c r="H36" s="45">
        <f>G36*10.764</f>
        <v>629.58636000000001</v>
      </c>
      <c r="I36" s="1">
        <v>9.1999999999999993</v>
      </c>
      <c r="J36" s="43">
        <f t="shared" ref="J36" si="6">I36*10.764</f>
        <v>99.02879999999999</v>
      </c>
      <c r="K36" s="43">
        <f>H36+J36</f>
        <v>728.61516000000006</v>
      </c>
      <c r="L36" s="52"/>
      <c r="M36" s="1"/>
    </row>
    <row r="37" spans="4:13">
      <c r="G37" s="46"/>
      <c r="I37" s="1"/>
      <c r="J37" s="43"/>
      <c r="K37" s="52"/>
      <c r="L37" s="52"/>
      <c r="M37" s="1"/>
    </row>
    <row r="38" spans="4:13">
      <c r="D38" s="1" t="s">
        <v>19</v>
      </c>
      <c r="E38" s="39"/>
      <c r="G38" s="61" t="s">
        <v>20</v>
      </c>
      <c r="H38" s="47"/>
      <c r="I38" s="1" t="s">
        <v>21</v>
      </c>
      <c r="J38" s="43"/>
      <c r="K38" s="53" t="s">
        <v>22</v>
      </c>
      <c r="L38" s="54"/>
      <c r="M38" s="1"/>
    </row>
    <row r="39" spans="4:13">
      <c r="G39" s="46">
        <v>80.319999999999993</v>
      </c>
      <c r="H39" s="47">
        <f>G39*10.764</f>
        <v>864.56447999999989</v>
      </c>
      <c r="I39" s="1">
        <v>11.64</v>
      </c>
      <c r="J39" s="43">
        <f>I39*10.764</f>
        <v>125.29295999999999</v>
      </c>
      <c r="K39" s="53">
        <v>296</v>
      </c>
      <c r="L39" s="54"/>
      <c r="M39" s="1"/>
    </row>
    <row r="40" spans="4:13">
      <c r="G40" s="46">
        <v>80.38</v>
      </c>
      <c r="H40" s="45">
        <f>G40*10.764</f>
        <v>865.21031999999991</v>
      </c>
      <c r="I40" s="1">
        <v>11.25</v>
      </c>
      <c r="J40" s="54">
        <f>I40*10.764</f>
        <v>121.095</v>
      </c>
      <c r="K40" s="52">
        <v>203</v>
      </c>
      <c r="L40" s="52"/>
      <c r="M40" s="1"/>
    </row>
    <row r="41" spans="4:13">
      <c r="G41" s="46"/>
      <c r="I41" s="1"/>
      <c r="J41" s="52"/>
      <c r="K41" s="52"/>
      <c r="L41" s="52"/>
      <c r="M41" s="1"/>
    </row>
    <row r="42" spans="4:13">
      <c r="G42" s="46"/>
      <c r="I42" s="1"/>
      <c r="J42" s="52"/>
      <c r="K42" s="52"/>
      <c r="L42" s="52"/>
      <c r="M42" s="1"/>
    </row>
    <row r="43" spans="4:13">
      <c r="G43" s="46"/>
      <c r="H43" s="45"/>
      <c r="J43" s="43"/>
    </row>
    <row r="44" spans="4:13">
      <c r="G44" s="46"/>
      <c r="H44" s="45"/>
      <c r="J44" s="43"/>
    </row>
    <row r="45" spans="4:13">
      <c r="G45" s="46"/>
      <c r="H45" s="45"/>
      <c r="J45" s="43"/>
    </row>
    <row r="53" spans="7:7">
      <c r="G53" s="39"/>
    </row>
    <row r="54" spans="7:7">
      <c r="G54" s="39"/>
    </row>
  </sheetData>
  <mergeCells count="2">
    <mergeCell ref="A28:D28"/>
    <mergeCell ref="G30:H3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P1:AA95"/>
  <sheetViews>
    <sheetView zoomScale="55" zoomScaleNormal="55" workbookViewId="0">
      <selection activeCell="Y17" sqref="Y17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/>
      <c r="V16" s="10"/>
      <c r="W16" s="10"/>
      <c r="X16" s="2"/>
      <c r="Y16" s="10"/>
      <c r="Z16" s="31"/>
      <c r="AA16" s="2"/>
    </row>
    <row r="17" spans="21:27" ht="15.75" thickBot="1">
      <c r="U17" s="12"/>
      <c r="V17" s="12"/>
      <c r="W17" s="12"/>
      <c r="X17" s="2"/>
      <c r="Y17" s="12"/>
      <c r="Z17" s="31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3:P27"/>
  <sheetViews>
    <sheetView topLeftCell="B10" workbookViewId="0">
      <selection activeCell="H14" sqref="H14"/>
    </sheetView>
  </sheetViews>
  <sheetFormatPr defaultRowHeight="15"/>
  <cols>
    <col min="5" max="7" width="9.140625" style="1"/>
    <col min="8" max="8" width="21.85546875" style="1" customWidth="1"/>
    <col min="9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3"/>
      <c r="C4" s="23"/>
      <c r="D4" s="23"/>
      <c r="E4" s="23"/>
      <c r="F4" s="23"/>
      <c r="G4" s="23"/>
      <c r="H4" s="23"/>
      <c r="I4" s="23"/>
      <c r="J4" s="11"/>
      <c r="K4" s="27"/>
      <c r="L4" s="23"/>
      <c r="M4" s="25"/>
      <c r="N4" s="26"/>
      <c r="O4" s="26">
        <f>M4+N4+J4</f>
        <v>0</v>
      </c>
      <c r="P4" s="3" t="e">
        <f>O4/G4</f>
        <v>#DIV/0!</v>
      </c>
    </row>
    <row r="5" spans="2:16">
      <c r="B5" s="23"/>
      <c r="C5" s="23"/>
      <c r="D5" s="23"/>
      <c r="E5" s="23"/>
      <c r="F5" s="23"/>
      <c r="G5" s="23"/>
      <c r="H5" s="23"/>
      <c r="I5" s="23"/>
      <c r="J5" s="11"/>
      <c r="K5" s="27"/>
      <c r="L5" s="23"/>
      <c r="M5" s="25"/>
      <c r="N5" s="26"/>
      <c r="O5" s="25"/>
    </row>
    <row r="6" spans="2:16">
      <c r="B6" s="23"/>
      <c r="C6" s="23"/>
      <c r="D6" s="23"/>
      <c r="E6" s="23"/>
      <c r="F6" s="23"/>
      <c r="G6" s="23"/>
      <c r="H6" s="23"/>
      <c r="I6" s="23"/>
      <c r="J6" s="11"/>
      <c r="K6" s="27"/>
      <c r="L6" s="27"/>
      <c r="M6" s="25"/>
      <c r="N6" s="25"/>
      <c r="O6" s="25"/>
    </row>
    <row r="7" spans="2:16">
      <c r="B7" s="23"/>
      <c r="C7" s="23"/>
      <c r="D7" s="23"/>
      <c r="E7" s="23"/>
      <c r="F7" s="23"/>
      <c r="G7" s="23"/>
      <c r="H7" s="23"/>
      <c r="I7" s="23"/>
      <c r="J7" s="11"/>
      <c r="K7" s="27"/>
    </row>
    <row r="8" spans="2:16">
      <c r="B8" s="23"/>
      <c r="C8" s="23"/>
      <c r="D8" s="23"/>
      <c r="E8" s="23"/>
      <c r="F8" s="23"/>
      <c r="G8" s="23"/>
      <c r="H8" s="23"/>
      <c r="I8" s="23"/>
      <c r="J8" s="11"/>
      <c r="K8" s="27"/>
      <c r="L8" s="23"/>
    </row>
    <row r="9" spans="2:16">
      <c r="B9" s="23"/>
      <c r="C9" s="23"/>
      <c r="D9" s="23"/>
      <c r="E9" s="23"/>
      <c r="F9" s="23"/>
      <c r="G9" s="23"/>
      <c r="H9" s="23"/>
      <c r="I9" s="23"/>
      <c r="J9" s="11"/>
      <c r="K9" s="27"/>
      <c r="L9" s="27"/>
    </row>
    <row r="10" spans="2:16">
      <c r="B10" s="23"/>
      <c r="D10" s="25"/>
      <c r="E10" s="25"/>
      <c r="F10" s="25"/>
      <c r="G10" s="25"/>
      <c r="H10" s="25"/>
      <c r="I10" s="23"/>
      <c r="J10" s="11"/>
      <c r="K10" s="26"/>
      <c r="L10" s="27"/>
    </row>
    <row r="11" spans="2:16">
      <c r="B11" s="23"/>
      <c r="D11" s="25"/>
      <c r="E11" s="25"/>
      <c r="F11" s="25"/>
      <c r="G11" s="25"/>
      <c r="H11" s="25"/>
      <c r="I11" s="23"/>
      <c r="J11" s="11"/>
      <c r="K11" s="26"/>
      <c r="L11" s="27"/>
    </row>
    <row r="12" spans="2:16">
      <c r="B12" s="23"/>
      <c r="D12" s="25"/>
      <c r="E12" s="25"/>
      <c r="F12" s="25"/>
      <c r="G12" s="25"/>
      <c r="J12" s="11"/>
      <c r="K12" s="26"/>
      <c r="L12" s="27"/>
    </row>
    <row r="13" spans="2:16">
      <c r="B13" s="23"/>
      <c r="D13" s="25"/>
      <c r="E13" s="25"/>
      <c r="F13" s="25"/>
      <c r="G13" s="25"/>
      <c r="H13" s="25"/>
      <c r="I13" s="23"/>
      <c r="J13" s="11"/>
      <c r="K13" s="26"/>
      <c r="L13" s="27"/>
    </row>
    <row r="14" spans="2:16">
      <c r="B14" s="24"/>
      <c r="C14" s="36"/>
      <c r="D14" s="37"/>
      <c r="E14" s="37"/>
      <c r="F14" s="37"/>
      <c r="G14" s="37"/>
      <c r="H14" s="37"/>
      <c r="I14" s="24"/>
      <c r="J14" s="34"/>
      <c r="K14" s="26"/>
      <c r="L14" s="27"/>
    </row>
    <row r="15" spans="2:16">
      <c r="D15" s="25"/>
      <c r="E15" s="25"/>
      <c r="F15" s="25"/>
      <c r="G15" s="25"/>
      <c r="H15" s="25"/>
      <c r="I15" s="23"/>
      <c r="K15" s="26"/>
      <c r="L15" s="27"/>
    </row>
    <row r="16" spans="2:16">
      <c r="D16" s="25"/>
      <c r="E16" s="25"/>
      <c r="F16" s="25"/>
      <c r="G16" s="25"/>
      <c r="H16" s="25"/>
      <c r="I16" s="23"/>
      <c r="K16" s="26"/>
      <c r="L16" s="27"/>
    </row>
    <row r="17" spans="4:12">
      <c r="D17" s="25"/>
      <c r="E17" s="25"/>
      <c r="F17" s="25"/>
      <c r="G17" s="25"/>
      <c r="H17" s="25"/>
      <c r="I17" s="23"/>
      <c r="K17" s="26"/>
      <c r="L17" s="27"/>
    </row>
    <row r="18" spans="4:12">
      <c r="D18" s="25"/>
      <c r="E18" s="25"/>
      <c r="F18" s="25"/>
      <c r="G18" s="25"/>
      <c r="H18" s="25"/>
      <c r="I18" s="23"/>
      <c r="K18" s="26"/>
      <c r="L18" s="27"/>
    </row>
    <row r="19" spans="4:12">
      <c r="D19" s="2"/>
      <c r="I19" s="23"/>
      <c r="L19" s="27"/>
    </row>
    <row r="20" spans="4:12">
      <c r="I20" s="23"/>
    </row>
    <row r="21" spans="4:12">
      <c r="I21" s="23"/>
    </row>
    <row r="22" spans="4:12">
      <c r="I22" s="23"/>
    </row>
    <row r="23" spans="4:12">
      <c r="I23" s="23"/>
    </row>
    <row r="27" spans="4:12">
      <c r="F27" s="1">
        <v>937.93</v>
      </c>
      <c r="G27" s="1">
        <v>12300</v>
      </c>
      <c r="H27" s="1">
        <f>F27*G27</f>
        <v>11536539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14" sqref="E14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12" sqref="F12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13" sqref="F13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activeCell="O10" sqref="O10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TABEER VISTA</vt:lpstr>
      <vt:lpstr>RERA</vt:lpstr>
      <vt:lpstr>IGR</vt:lpstr>
      <vt:lpstr>Listing1</vt:lpstr>
      <vt:lpstr>Listing2</vt:lpstr>
      <vt:lpstr>Listing3</vt:lpstr>
      <vt:lpstr>Listing4</vt:lpstr>
    </vt:vector>
  </TitlesOfParts>
  <Company>NONE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COMP</cp:lastModifiedBy>
  <cp:lastPrinted>2013-08-31T05:30:46Z</cp:lastPrinted>
  <dcterms:created xsi:type="dcterms:W3CDTF">2013-08-30T08:57:19Z</dcterms:created>
  <dcterms:modified xsi:type="dcterms:W3CDTF">2024-11-15T12:17:16Z</dcterms:modified>
</cp:coreProperties>
</file>