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Janaseva Sahakari Bank\Vasai (West)\CHAUTHRAM SAWAJI PATEL\"/>
    </mc:Choice>
  </mc:AlternateContent>
  <xr:revisionPtr revIDLastSave="0" documentId="13_ncr:1_{5A0A5864-3FE2-444B-9AAD-84ACE9C0C8C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0" i="4" l="1"/>
  <c r="O34" i="4"/>
  <c r="O33" i="4"/>
  <c r="O31" i="4"/>
  <c r="O30" i="4"/>
  <c r="O29" i="4"/>
  <c r="O27" i="4"/>
  <c r="O26" i="4"/>
  <c r="O25" i="4"/>
  <c r="Q2" i="4" l="1"/>
  <c r="P2" i="4"/>
  <c r="P3" i="4"/>
  <c r="H20" i="4"/>
  <c r="I18" i="4"/>
  <c r="Q12" i="4" l="1"/>
  <c r="P12" i="4"/>
  <c r="P11" i="4"/>
  <c r="Q10" i="4"/>
  <c r="Q9" i="4"/>
  <c r="Q8" i="4"/>
  <c r="P7" i="4"/>
  <c r="P6" i="4"/>
  <c r="P5" i="4"/>
  <c r="P4" i="4"/>
  <c r="Q3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<sst xmlns="http://schemas.openxmlformats.org/spreadsheetml/2006/main" count="28" uniqueCount="25">
  <si>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</si>
  <si>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</si>
  <si>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</si>
  <si>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</si>
  <si>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</si>
  <si>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</si>
  <si>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</si>
  <si>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</si>
  <si>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</si>
  <si>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</si>
  <si>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</si>
  <si>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</si>
  <si>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</si>
  <si>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D 44, Ground Floor, The Charkop 1 Bhawani CHSL, Plot No. 242, Sector 2, Mahada Layout, Village - Charkop, Kandiwali West, Mumbai, 400067,</t>
  </si>
  <si>
    <t>BUA</t>
  </si>
  <si>
    <t>rate</t>
  </si>
  <si>
    <t>fmv</t>
  </si>
  <si>
    <t>05.11.24</t>
  </si>
  <si>
    <t>04.11.24</t>
  </si>
  <si>
    <t>mca</t>
  </si>
  <si>
    <t>ground</t>
  </si>
  <si>
    <t xml:space="preserve">first </t>
  </si>
  <si>
    <t>second (pt) + terrace (pt)</t>
  </si>
  <si>
    <t>ls - 85 to 90 laks</t>
  </si>
  <si>
    <t>yoc - 1987 - declaration - pg no.5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</si>
</sst>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A11755-99D9-42F1-98CF-26EC59FDD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553718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C95DDC-2DE9-44CF-BDBD-E8E1E7BB0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88118" cy="869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409575</xdr:colOff>
      <xdr:row>52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82C972-95C9-40DF-AA6F-DEF1EAA45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87975" cy="88296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572771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D1229C-0EC7-4B31-94DA-2B6CDFC89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07171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591824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A0E99C-1411-49AF-A8F7-30A4D7D52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26224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439402</xdr:colOff>
      <xdr:row>52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F1B45F-C042-424B-ABCB-29A88C1D5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73802" cy="8707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420350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FC9700-965B-4A27-8C99-2AF334968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54750" cy="8659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33DC65-29F2-400F-94AB-EB931868D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880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33C52B-F209-42A5-B5F0-7CF70559C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403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CB0755-300E-4E58-9ED3-2D4566CC7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G28" sqref="G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269.09999999999997</v>
      </c>
      <c r="C2" s="4">
        <f>B2*1.2</f>
        <v>322.91999999999996</v>
      </c>
      <c r="D2" s="4">
        <f t="shared" ref="D2:D13" si="2">C2*1.2</f>
        <v>387.50399999999996</v>
      </c>
      <c r="E2" s="5">
        <f t="shared" ref="E2:E13" si="3">R2</f>
        <v>5500000</v>
      </c>
      <c r="F2" s="10">
        <f t="shared" ref="F2:F13" si="4">ROUND((E2/B2),0)</f>
        <v>20438</v>
      </c>
      <c r="G2" s="15">
        <f t="shared" ref="G2:G13" si="5">ROUND((E2/C2),0)</f>
        <v>17032</v>
      </c>
      <c r="H2" s="10">
        <f t="shared" ref="H2:H13" si="6">ROUND((E2/D2),0)</f>
        <v>14193</v>
      </c>
      <c r="I2" s="4" t="e">
        <f>#REF!</f>
        <v>#REF!</v>
      </c>
      <c r="J2" s="4" t="str">
        <f t="shared" ref="J2:J13" si="7">S2</f>
        <v>04.11.24</v>
      </c>
      <c r="O2">
        <v>0</v>
      </c>
      <c r="P2">
        <f>30*10.764</f>
        <v>322.91999999999996</v>
      </c>
      <c r="Q2">
        <f>P2/1.2</f>
        <v>269.09999999999997</v>
      </c>
      <c r="R2" s="2">
        <v>5500000</v>
      </c>
      <c r="S2" s="8" t="s">
        <v>18</v>
      </c>
      <c r="T2" s="8"/>
    </row>
    <row r="3" spans="1:20" x14ac:dyDescent="0.25">
      <c r="A3" s="4">
        <f t="shared" si="0"/>
        <v>0</v>
      </c>
      <c r="B3" s="4">
        <f t="shared" si="1"/>
        <v>269.09999999999997</v>
      </c>
      <c r="C3" s="4">
        <f t="shared" ref="C3:C15" si="8">B3*1.2</f>
        <v>322.91999999999996</v>
      </c>
      <c r="D3" s="4">
        <f t="shared" si="2"/>
        <v>387.50399999999996</v>
      </c>
      <c r="E3" s="5">
        <f t="shared" si="3"/>
        <v>6500000</v>
      </c>
      <c r="F3" s="10">
        <f t="shared" si="4"/>
        <v>24155</v>
      </c>
      <c r="G3" s="15">
        <f t="shared" si="5"/>
        <v>20129</v>
      </c>
      <c r="H3" s="10">
        <f t="shared" si="6"/>
        <v>16774</v>
      </c>
      <c r="I3" s="10" t="e">
        <f>#REF!</f>
        <v>#REF!</v>
      </c>
      <c r="J3" s="4" t="str">
        <f t="shared" si="7"/>
        <v>05.11.24</v>
      </c>
      <c r="O3">
        <v>0</v>
      </c>
      <c r="P3">
        <f>30*10.764</f>
        <v>322.91999999999996</v>
      </c>
      <c r="Q3">
        <f t="shared" ref="Q3:Q12" si="9">P3/1.2</f>
        <v>269.09999999999997</v>
      </c>
      <c r="R3" s="2">
        <v>6500000</v>
      </c>
      <c r="S3" s="8" t="s">
        <v>17</v>
      </c>
      <c r="T3" s="8"/>
    </row>
    <row r="4" spans="1:20" x14ac:dyDescent="0.25">
      <c r="A4" s="4">
        <f t="shared" si="0"/>
        <v>0</v>
      </c>
      <c r="B4" s="4">
        <f t="shared" si="1"/>
        <v>250</v>
      </c>
      <c r="C4" s="4">
        <f t="shared" si="8"/>
        <v>300</v>
      </c>
      <c r="D4" s="4">
        <f t="shared" si="2"/>
        <v>360</v>
      </c>
      <c r="E4" s="5">
        <f t="shared" si="3"/>
        <v>7000000</v>
      </c>
      <c r="F4" s="10">
        <f t="shared" si="4"/>
        <v>28000</v>
      </c>
      <c r="G4" s="10">
        <f t="shared" si="5"/>
        <v>23333</v>
      </c>
      <c r="H4" s="10">
        <f t="shared" si="6"/>
        <v>19444</v>
      </c>
      <c r="I4" s="10" t="e">
        <f>#REF!</f>
        <v>#REF!</v>
      </c>
      <c r="J4" s="4">
        <f t="shared" si="7"/>
        <v>0</v>
      </c>
      <c r="O4">
        <v>0</v>
      </c>
      <c r="P4">
        <f t="shared" ref="P4:P12" si="10">O4/1.2</f>
        <v>0</v>
      </c>
      <c r="Q4">
        <v>250</v>
      </c>
      <c r="R4" s="2">
        <v>7000000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300</v>
      </c>
      <c r="C5" s="4">
        <f t="shared" si="8"/>
        <v>360</v>
      </c>
      <c r="D5" s="4">
        <f t="shared" si="2"/>
        <v>432</v>
      </c>
      <c r="E5" s="5">
        <f t="shared" si="3"/>
        <v>7000000</v>
      </c>
      <c r="F5" s="10">
        <f t="shared" si="4"/>
        <v>23333</v>
      </c>
      <c r="G5" s="15">
        <f t="shared" si="5"/>
        <v>19444</v>
      </c>
      <c r="H5" s="10">
        <f t="shared" si="6"/>
        <v>16204</v>
      </c>
      <c r="I5" s="10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300</v>
      </c>
      <c r="R5" s="2">
        <v>7000000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505</v>
      </c>
      <c r="C6" s="4">
        <f t="shared" si="8"/>
        <v>606</v>
      </c>
      <c r="D6" s="4">
        <f t="shared" si="2"/>
        <v>727.19999999999993</v>
      </c>
      <c r="E6" s="5">
        <f t="shared" si="3"/>
        <v>12500000</v>
      </c>
      <c r="F6" s="10">
        <f t="shared" si="4"/>
        <v>24752</v>
      </c>
      <c r="G6" s="10">
        <f t="shared" si="5"/>
        <v>20627</v>
      </c>
      <c r="H6" s="10">
        <f t="shared" si="6"/>
        <v>17189</v>
      </c>
      <c r="I6" s="10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505</v>
      </c>
      <c r="R6" s="2">
        <v>12500000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535</v>
      </c>
      <c r="C7" s="4">
        <f t="shared" si="8"/>
        <v>642</v>
      </c>
      <c r="D7" s="4">
        <f t="shared" si="2"/>
        <v>770.4</v>
      </c>
      <c r="E7" s="5">
        <f t="shared" si="3"/>
        <v>15000000</v>
      </c>
      <c r="F7" s="10">
        <f t="shared" si="4"/>
        <v>28037</v>
      </c>
      <c r="G7" s="10">
        <f t="shared" si="5"/>
        <v>23364</v>
      </c>
      <c r="H7" s="10">
        <f t="shared" si="6"/>
        <v>19470</v>
      </c>
      <c r="I7" s="10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535</v>
      </c>
      <c r="R7" s="2">
        <v>15000000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291.66666666666669</v>
      </c>
      <c r="C8" s="4">
        <f t="shared" si="8"/>
        <v>350</v>
      </c>
      <c r="D8" s="4">
        <f t="shared" si="2"/>
        <v>420</v>
      </c>
      <c r="E8" s="5">
        <f t="shared" si="3"/>
        <v>8000000</v>
      </c>
      <c r="F8" s="10">
        <f t="shared" si="4"/>
        <v>27429</v>
      </c>
      <c r="G8" s="15">
        <f t="shared" si="5"/>
        <v>22857</v>
      </c>
      <c r="H8" s="10">
        <f t="shared" si="6"/>
        <v>19048</v>
      </c>
      <c r="I8" s="10" t="e">
        <f>#REF!</f>
        <v>#REF!</v>
      </c>
      <c r="J8" s="4">
        <f t="shared" si="7"/>
        <v>0</v>
      </c>
      <c r="O8">
        <v>0</v>
      </c>
      <c r="P8">
        <v>350</v>
      </c>
      <c r="Q8">
        <f t="shared" si="9"/>
        <v>291.66666666666669</v>
      </c>
      <c r="R8" s="2">
        <v>8000000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583.33333333333337</v>
      </c>
      <c r="C9" s="4">
        <f t="shared" si="8"/>
        <v>700</v>
      </c>
      <c r="D9" s="4">
        <f t="shared" si="2"/>
        <v>840</v>
      </c>
      <c r="E9" s="5">
        <f t="shared" si="3"/>
        <v>6800000</v>
      </c>
      <c r="F9" s="10">
        <f t="shared" si="4"/>
        <v>11657</v>
      </c>
      <c r="G9" s="10">
        <f t="shared" si="5"/>
        <v>9714</v>
      </c>
      <c r="H9" s="10">
        <f t="shared" si="6"/>
        <v>8095</v>
      </c>
      <c r="I9" s="10" t="e">
        <f>#REF!</f>
        <v>#REF!</v>
      </c>
      <c r="J9" s="4">
        <f t="shared" si="7"/>
        <v>0</v>
      </c>
      <c r="O9">
        <v>0</v>
      </c>
      <c r="P9">
        <v>700</v>
      </c>
      <c r="Q9">
        <f t="shared" si="9"/>
        <v>583.33333333333337</v>
      </c>
      <c r="R9" s="2">
        <v>6800000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833.33333333333337</v>
      </c>
      <c r="C10" s="4">
        <f t="shared" si="8"/>
        <v>1000</v>
      </c>
      <c r="D10" s="4">
        <f t="shared" si="2"/>
        <v>1200</v>
      </c>
      <c r="E10" s="5">
        <f t="shared" si="3"/>
        <v>22500000</v>
      </c>
      <c r="F10" s="10">
        <f t="shared" si="4"/>
        <v>27000</v>
      </c>
      <c r="G10" s="10">
        <f t="shared" si="5"/>
        <v>22500</v>
      </c>
      <c r="H10" s="10">
        <f t="shared" si="6"/>
        <v>18750</v>
      </c>
      <c r="I10" s="10" t="e">
        <f>#REF!</f>
        <v>#REF!</v>
      </c>
      <c r="J10" s="4">
        <f t="shared" si="7"/>
        <v>0</v>
      </c>
      <c r="O10">
        <v>1200</v>
      </c>
      <c r="P10">
        <f t="shared" si="10"/>
        <v>1000</v>
      </c>
      <c r="Q10">
        <f t="shared" si="9"/>
        <v>833.33333333333337</v>
      </c>
      <c r="R10" s="2">
        <v>22500000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700</v>
      </c>
      <c r="C11" s="4">
        <f t="shared" si="8"/>
        <v>840</v>
      </c>
      <c r="D11" s="4">
        <f t="shared" si="2"/>
        <v>1008</v>
      </c>
      <c r="E11" s="5">
        <f t="shared" si="3"/>
        <v>11500000</v>
      </c>
      <c r="F11" s="10">
        <f t="shared" si="4"/>
        <v>16429</v>
      </c>
      <c r="G11" s="10">
        <f t="shared" si="5"/>
        <v>13690</v>
      </c>
      <c r="H11" s="10">
        <f t="shared" si="6"/>
        <v>11409</v>
      </c>
      <c r="I11" s="10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v>700</v>
      </c>
      <c r="R11" s="2">
        <v>11500000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9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431</v>
      </c>
      <c r="I18">
        <f>40*10.764</f>
        <v>430.55999999999995</v>
      </c>
    </row>
    <row r="19" spans="7:24" x14ac:dyDescent="0.25">
      <c r="G19" t="s">
        <v>15</v>
      </c>
      <c r="H19">
        <v>18800</v>
      </c>
    </row>
    <row r="20" spans="7:24" x14ac:dyDescent="0.25">
      <c r="G20" t="s">
        <v>16</v>
      </c>
      <c r="H20">
        <f>H19*H18</f>
        <v>8102800</v>
      </c>
    </row>
    <row r="22" spans="7:24" x14ac:dyDescent="0.25">
      <c r="G22" s="6"/>
      <c r="H22" s="6"/>
    </row>
    <row r="23" spans="7:24" x14ac:dyDescent="0.25">
      <c r="G23" t="s">
        <v>23</v>
      </c>
      <c r="J23" t="s">
        <v>19</v>
      </c>
    </row>
    <row r="24" spans="7:24" x14ac:dyDescent="0.25">
      <c r="J24" t="s">
        <v>20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24</v>
      </c>
      <c r="J25">
        <v>32.1</v>
      </c>
      <c r="N25">
        <v>9.59</v>
      </c>
      <c r="O25">
        <f>N25*J25</f>
        <v>307.839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J26">
        <v>5.57</v>
      </c>
      <c r="N26">
        <v>9.14</v>
      </c>
      <c r="O26">
        <f>N26*J26</f>
        <v>50.909800000000004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O27" s="6">
        <f>O26+O25</f>
        <v>358.74880000000002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J28" t="s">
        <v>21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J29">
        <v>30.54</v>
      </c>
      <c r="N29">
        <v>10.130000000000001</v>
      </c>
      <c r="O29" s="16">
        <f>N29*J29</f>
        <v>309.37020000000001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J30">
        <v>4.32</v>
      </c>
      <c r="N30">
        <v>9.58</v>
      </c>
      <c r="O30" s="16">
        <f>N30*J30</f>
        <v>41.385600000000004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O31" s="6">
        <f>O30+O29</f>
        <v>350.75580000000002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J32" t="s">
        <v>22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0:24" x14ac:dyDescent="0.25">
      <c r="J33">
        <v>25.55</v>
      </c>
      <c r="N33">
        <v>10.31</v>
      </c>
      <c r="O33" s="6">
        <f>N33*J33</f>
        <v>263.4205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10:24" x14ac:dyDescent="0.25">
      <c r="O34">
        <f>O33+O31+O27</f>
        <v>972.92510000000016</v>
      </c>
      <c r="Q34" s="11"/>
      <c r="R34" s="11"/>
    </row>
    <row r="35" spans="10:24" x14ac:dyDescent="0.25">
      <c r="Q35" s="11"/>
      <c r="R35" s="11"/>
      <c r="T35" s="6"/>
    </row>
    <row r="36" spans="10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7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2024-11-16T06:30:46Z</dcterms:modified>
</cp:coreProperties>
</file>