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Neeta Parab\"/>
    </mc:Choice>
  </mc:AlternateContent>
  <xr:revisionPtr revIDLastSave="0" documentId="13_ncr:1_{1F771E65-A360-49ED-8847-6A983B7E0DE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2" i="4" l="1"/>
  <c r="P11" i="4"/>
  <c r="P10" i="4"/>
  <c r="P9" i="4"/>
  <c r="G20" i="4"/>
  <c r="Q12" i="4" l="1"/>
  <c r="Q11" i="4"/>
  <c r="Q10" i="4"/>
  <c r="Q9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<sst xmlns="http://schemas.openxmlformats.org/spreadsheetml/2006/main" count="125" uniqueCount="22">
  <si>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</si>
  <si>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</si>
  <si>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</si>
  <si>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</si>
  <si>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</si>
  <si>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</si>
  <si>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</si>
  <si>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</si>
  <si>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</si>
  <si>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</si>
  <si>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</si>
  <si>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</si>
  <si>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</si>
  <si>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310, 3rd Floor, Dosti Lily, Wadala</t>
  </si>
  <si>
    <t>ca</t>
  </si>
  <si>
    <t>rate</t>
  </si>
  <si>
    <t>oc-= 2003 for Proposed building F</t>
  </si>
  <si>
    <t>25.10.24</t>
  </si>
  <si>
    <t>17.10.24</t>
  </si>
  <si>
    <t>04.10.24</t>
  </si>
  <si>
    <t>02.09.24</t>
  </si>
  <si>
    <t>25.07.24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</si>
</sst>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5BD459-8DA7-47DF-9AEA-DB3E04790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288C0-616F-4E3E-9E16-2974A36C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10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15</xdr:col>
      <xdr:colOff>238125</xdr:colOff>
      <xdr:row>51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C444FA-C640-4E80-B1A5-12D20B87E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762000"/>
          <a:ext cx="7553325" cy="9039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256FC3-65F9-42B6-BE1A-85182C0F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5B6C25-0EF7-4B72-8081-F2F692293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163124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9D5C8-79AB-44DE-B409-34F6AF888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86959-819F-4D31-9B88-77EEB0BD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07F881-6385-452C-93BB-D0E36420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881833-16FF-4DB4-B2B9-DDB3FE9CA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AC5ACD-BBC7-4E07-A4C7-5AED9FB0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096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903DA-5671-4F66-BFBA-0CCB14680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10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353</v>
      </c>
      <c r="C2" s="4">
        <f>B2*1.2</f>
        <v>423.59999999999997</v>
      </c>
      <c r="D2" s="4">
        <f t="shared" ref="D2:D13" si="2">C2*1.2</f>
        <v>508.31999999999994</v>
      </c>
      <c r="E2" s="16">
        <f t="shared" ref="E2:E13" si="3">R2</f>
        <v>10800000</v>
      </c>
      <c r="F2" s="10">
        <f t="shared" ref="F2:F13" si="4">ROUND((E2/B2),0)</f>
        <v>30595</v>
      </c>
      <c r="G2" s="10">
        <f t="shared" ref="G2:G13" si="5">ROUND((E2/C2),0)</f>
        <v>25496</v>
      </c>
      <c r="H2" s="10">
        <f t="shared" ref="H2:H13" si="6">ROUND((E2/D2),0)</f>
        <v>21246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353</v>
      </c>
      <c r="R2" s="2">
        <v>10800000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429</v>
      </c>
      <c r="C3" s="4">
        <f t="shared" ref="C3:C15" si="9">B3*1.2</f>
        <v>514.79999999999995</v>
      </c>
      <c r="D3" s="4">
        <f t="shared" si="2"/>
        <v>617.75999999999988</v>
      </c>
      <c r="E3" s="16">
        <f t="shared" si="3"/>
        <v>14500000</v>
      </c>
      <c r="F3" s="10">
        <f t="shared" si="4"/>
        <v>33800</v>
      </c>
      <c r="G3" s="10">
        <f t="shared" si="5"/>
        <v>28166</v>
      </c>
      <c r="H3" s="10">
        <f t="shared" si="6"/>
        <v>23472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429</v>
      </c>
      <c r="R3" s="2">
        <v>14500000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405</v>
      </c>
      <c r="C4" s="4">
        <f t="shared" si="9"/>
        <v>486</v>
      </c>
      <c r="D4" s="4">
        <f t="shared" si="2"/>
        <v>583.19999999999993</v>
      </c>
      <c r="E4" s="16">
        <f t="shared" si="3"/>
        <v>14000000</v>
      </c>
      <c r="F4" s="10">
        <f t="shared" si="4"/>
        <v>34568</v>
      </c>
      <c r="G4" s="10">
        <f t="shared" si="5"/>
        <v>28807</v>
      </c>
      <c r="H4" s="10">
        <f t="shared" si="6"/>
        <v>24005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405</v>
      </c>
      <c r="R4" s="2">
        <v>14000000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430</v>
      </c>
      <c r="C5" s="4">
        <f t="shared" si="9"/>
        <v>516</v>
      </c>
      <c r="D5" s="4">
        <f t="shared" si="2"/>
        <v>619.19999999999993</v>
      </c>
      <c r="E5" s="16">
        <f t="shared" si="3"/>
        <v>13500000</v>
      </c>
      <c r="F5" s="10">
        <f t="shared" si="4"/>
        <v>31395</v>
      </c>
      <c r="G5" s="10">
        <f t="shared" si="5"/>
        <v>26163</v>
      </c>
      <c r="H5" s="10">
        <f t="shared" si="6"/>
        <v>21802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430</v>
      </c>
      <c r="R5" s="2">
        <v>13500000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403</v>
      </c>
      <c r="C6" s="4">
        <f t="shared" si="9"/>
        <v>483.59999999999997</v>
      </c>
      <c r="D6" s="4">
        <f t="shared" si="2"/>
        <v>580.31999999999994</v>
      </c>
      <c r="E6" s="16">
        <f t="shared" si="3"/>
        <v>13200000</v>
      </c>
      <c r="F6" s="15">
        <f t="shared" si="4"/>
        <v>32754</v>
      </c>
      <c r="G6" s="10">
        <f t="shared" si="5"/>
        <v>27295</v>
      </c>
      <c r="H6" s="10">
        <f t="shared" si="6"/>
        <v>22746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403</v>
      </c>
      <c r="R6" s="2">
        <v>13200000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16">
        <f t="shared" si="3"/>
        <v>13500000</v>
      </c>
      <c r="F7" s="15">
        <f t="shared" si="4"/>
        <v>33750</v>
      </c>
      <c r="G7" s="10">
        <f t="shared" si="5"/>
        <v>28125</v>
      </c>
      <c r="H7" s="10">
        <f t="shared" si="6"/>
        <v>23438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400</v>
      </c>
      <c r="R7" s="2">
        <v>13500000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737.5</v>
      </c>
      <c r="C8" s="4">
        <f t="shared" si="9"/>
        <v>885</v>
      </c>
      <c r="D8" s="4">
        <f t="shared" si="2"/>
        <v>1062</v>
      </c>
      <c r="E8" s="16">
        <f t="shared" si="3"/>
        <v>25000000</v>
      </c>
      <c r="F8" s="10">
        <f t="shared" si="4"/>
        <v>33898</v>
      </c>
      <c r="G8" s="10">
        <f t="shared" si="5"/>
        <v>28249</v>
      </c>
      <c r="H8" s="10">
        <f t="shared" si="6"/>
        <v>23540</v>
      </c>
      <c r="I8" s="4" t="e">
        <f>#REF!</f>
        <v>#REF!</v>
      </c>
      <c r="J8" s="4" t="str">
        <f t="shared" si="7"/>
        <v>25.10.24</v>
      </c>
      <c r="O8">
        <v>0</v>
      </c>
      <c r="P8">
        <v>885</v>
      </c>
      <c r="Q8">
        <f t="shared" ref="Q2:Q12" si="10">P8/1.2</f>
        <v>737.5</v>
      </c>
      <c r="R8" s="2">
        <v>25000000</v>
      </c>
      <c r="S8" s="8" t="s">
        <v>17</v>
      </c>
      <c r="T8" s="8"/>
    </row>
    <row r="9" spans="1:20" x14ac:dyDescent="0.25">
      <c r="A9" s="4">
        <f t="shared" si="0"/>
        <v>0</v>
      </c>
      <c r="B9" s="4">
        <f t="shared" si="1"/>
        <v>732.93869999999993</v>
      </c>
      <c r="C9" s="4">
        <f t="shared" si="9"/>
        <v>879.52643999999987</v>
      </c>
      <c r="D9" s="4">
        <f t="shared" si="2"/>
        <v>1055.4317279999998</v>
      </c>
      <c r="E9" s="16">
        <f t="shared" si="3"/>
        <v>23450000</v>
      </c>
      <c r="F9" s="10">
        <f t="shared" si="4"/>
        <v>31994</v>
      </c>
      <c r="G9" s="10">
        <f t="shared" si="5"/>
        <v>26662</v>
      </c>
      <c r="H9" s="10">
        <f t="shared" si="6"/>
        <v>22218</v>
      </c>
      <c r="I9" s="4" t="e">
        <f>#REF!</f>
        <v>#REF!</v>
      </c>
      <c r="J9" s="4" t="str">
        <f t="shared" si="7"/>
        <v>17.10.24</v>
      </c>
      <c r="O9">
        <v>0</v>
      </c>
      <c r="P9">
        <f>81.71*10.764</f>
        <v>879.52643999999987</v>
      </c>
      <c r="Q9">
        <f t="shared" si="10"/>
        <v>732.93869999999993</v>
      </c>
      <c r="R9" s="2">
        <v>23450000</v>
      </c>
      <c r="S9" s="8" t="s">
        <v>18</v>
      </c>
      <c r="T9" s="8"/>
    </row>
    <row r="10" spans="1:20" x14ac:dyDescent="0.25">
      <c r="A10" s="4">
        <f t="shared" si="0"/>
        <v>0</v>
      </c>
      <c r="B10" s="4">
        <f t="shared" si="1"/>
        <v>579.91050000000007</v>
      </c>
      <c r="C10" s="4">
        <f t="shared" si="9"/>
        <v>695.89260000000002</v>
      </c>
      <c r="D10" s="4">
        <f t="shared" si="2"/>
        <v>835.07111999999995</v>
      </c>
      <c r="E10" s="16">
        <f t="shared" si="3"/>
        <v>17000000</v>
      </c>
      <c r="F10" s="10">
        <f t="shared" si="4"/>
        <v>29315</v>
      </c>
      <c r="G10" s="10">
        <f t="shared" si="5"/>
        <v>24429</v>
      </c>
      <c r="H10" s="10">
        <f t="shared" si="6"/>
        <v>20358</v>
      </c>
      <c r="I10" s="4" t="e">
        <f>#REF!</f>
        <v>#REF!</v>
      </c>
      <c r="J10" s="4" t="str">
        <f t="shared" si="7"/>
        <v>04.10.24</v>
      </c>
      <c r="O10">
        <v>0</v>
      </c>
      <c r="P10">
        <f>64.65*10.764</f>
        <v>695.89260000000002</v>
      </c>
      <c r="Q10">
        <f t="shared" si="10"/>
        <v>579.91050000000007</v>
      </c>
      <c r="R10" s="2">
        <v>17000000</v>
      </c>
      <c r="S10" s="8" t="s">
        <v>19</v>
      </c>
      <c r="T10" s="8"/>
    </row>
    <row r="11" spans="1:20" x14ac:dyDescent="0.25">
      <c r="A11" s="4">
        <f t="shared" si="0"/>
        <v>0</v>
      </c>
      <c r="B11" s="4">
        <f t="shared" si="1"/>
        <v>885.24929999999983</v>
      </c>
      <c r="C11" s="4">
        <f t="shared" si="9"/>
        <v>1062.2991599999998</v>
      </c>
      <c r="D11" s="4">
        <f t="shared" si="2"/>
        <v>1274.7589919999998</v>
      </c>
      <c r="E11" s="16">
        <f t="shared" si="3"/>
        <v>27500000</v>
      </c>
      <c r="F11" s="15">
        <f t="shared" si="4"/>
        <v>31065</v>
      </c>
      <c r="G11" s="10">
        <f t="shared" si="5"/>
        <v>25887</v>
      </c>
      <c r="H11" s="10">
        <f t="shared" si="6"/>
        <v>21573</v>
      </c>
      <c r="I11" s="4" t="e">
        <f>#REF!</f>
        <v>#REF!</v>
      </c>
      <c r="J11" s="4" t="str">
        <f t="shared" si="7"/>
        <v>02.09.24</v>
      </c>
      <c r="O11">
        <v>0</v>
      </c>
      <c r="P11">
        <f>98.69*10.764</f>
        <v>1062.2991599999998</v>
      </c>
      <c r="Q11">
        <f t="shared" si="10"/>
        <v>885.24929999999983</v>
      </c>
      <c r="R11" s="2">
        <v>27500000</v>
      </c>
      <c r="S11" s="8" t="s">
        <v>20</v>
      </c>
      <c r="T11" s="8"/>
    </row>
    <row r="12" spans="1:20" x14ac:dyDescent="0.25">
      <c r="A12" s="4">
        <f t="shared" si="0"/>
        <v>0</v>
      </c>
      <c r="B12" s="4">
        <f t="shared" si="1"/>
        <v>623.14589999999998</v>
      </c>
      <c r="C12" s="4">
        <f t="shared" si="9"/>
        <v>747.77508</v>
      </c>
      <c r="D12" s="4">
        <f t="shared" si="2"/>
        <v>897.33009600000003</v>
      </c>
      <c r="E12" s="16">
        <f t="shared" si="3"/>
        <v>19400000</v>
      </c>
      <c r="F12" s="15">
        <f t="shared" si="4"/>
        <v>31132</v>
      </c>
      <c r="G12" s="10">
        <f t="shared" si="5"/>
        <v>25944</v>
      </c>
      <c r="H12" s="10">
        <f t="shared" si="6"/>
        <v>21620</v>
      </c>
      <c r="I12" s="4" t="e">
        <f>#REF!</f>
        <v>#REF!</v>
      </c>
      <c r="J12" s="4" t="str">
        <f t="shared" si="7"/>
        <v>25.07.24</v>
      </c>
      <c r="O12">
        <v>0</v>
      </c>
      <c r="P12">
        <f>69.47*10.764</f>
        <v>747.77507999999989</v>
      </c>
      <c r="Q12">
        <f t="shared" si="10"/>
        <v>623.14589999999998</v>
      </c>
      <c r="R12" s="2">
        <v>19400000</v>
      </c>
      <c r="S12" s="8" t="s">
        <v>21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  <c r="G18">
        <v>397</v>
      </c>
    </row>
    <row r="19" spans="6:24" x14ac:dyDescent="0.25">
      <c r="F19" s="7" t="s">
        <v>15</v>
      </c>
      <c r="G19">
        <v>31000</v>
      </c>
    </row>
    <row r="20" spans="6:24" x14ac:dyDescent="0.25">
      <c r="G20">
        <f>G19*G18</f>
        <v>12307000</v>
      </c>
    </row>
    <row r="22" spans="6:24" x14ac:dyDescent="0.25">
      <c r="G22" s="6"/>
      <c r="H22" s="6"/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D5:D6"/>
  <sheetViews>
    <sheetView workbookViewId="0">
      <selection activeCell="D5" sqref="D5:D6"/>
    </sheetView>
  </sheetViews>
  <sheetFormatPr defaultRowHeight="15" x14ac:dyDescent="0.25"/>
  <sheetData>
    <row r="5" spans="4:4" x14ac:dyDescent="0.25">
      <c r="D5" s="6"/>
    </row>
    <row r="6" spans="4:4" x14ac:dyDescent="0.25">
      <c r="D6" s="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2024-11-14T11:45:13Z</dcterms:modified>
</cp:coreProperties>
</file>