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I- Bank of India\Satpur\Kapil Narang Shop Pandit Colony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2" r:id="rId6"/>
    <sheet name="Sheet3" sheetId="31" r:id="rId7"/>
    <sheet name="Sheet4" sheetId="3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 l="1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B7" i="4" s="1"/>
  <c r="J7" i="4"/>
  <c r="I7" i="4"/>
  <c r="E7" i="4"/>
  <c r="A7" i="4"/>
  <c r="P6" i="4"/>
  <c r="B6" i="4" s="1"/>
  <c r="J6" i="4"/>
  <c r="I6" i="4"/>
  <c r="E6" i="4"/>
  <c r="A6" i="4"/>
  <c r="P5" i="4"/>
  <c r="B5" i="4" s="1"/>
  <c r="J5" i="4"/>
  <c r="I5" i="4"/>
  <c r="E5" i="4"/>
  <c r="A5" i="4"/>
  <c r="Q4" i="4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F7" i="4"/>
  <c r="C2" i="4"/>
  <c r="D2" i="4" s="1"/>
  <c r="H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10" i="4"/>
  <c r="G4" i="4"/>
  <c r="G8" i="4"/>
  <c r="G7" i="4"/>
  <c r="H4" i="4"/>
  <c r="H5" i="4"/>
  <c r="H6" i="4"/>
  <c r="H7" i="4"/>
  <c r="H10" i="4"/>
  <c r="G5" i="4" l="1"/>
  <c r="G3" i="4"/>
  <c r="G9" i="4"/>
  <c r="G2" i="4"/>
  <c r="P13" i="4"/>
  <c r="Q13" i="4" s="1"/>
  <c r="B13" i="4" s="1"/>
  <c r="C13" i="4" s="1"/>
  <c r="J13" i="4"/>
  <c r="I13" i="4"/>
  <c r="E13" i="4"/>
  <c r="A13" i="4"/>
  <c r="Q12" i="4"/>
  <c r="B12" i="4" s="1"/>
  <c r="C12" i="4" s="1"/>
  <c r="P12" i="4"/>
  <c r="J12" i="4"/>
  <c r="I12" i="4"/>
  <c r="E12" i="4"/>
  <c r="F12" i="4" s="1"/>
  <c r="A12" i="4"/>
  <c r="Q11" i="4"/>
  <c r="B11" i="4" s="1"/>
  <c r="C11" i="4" s="1"/>
  <c r="P11" i="4"/>
  <c r="J11" i="4"/>
  <c r="I11" i="4"/>
  <c r="E11" i="4"/>
  <c r="F11" i="4" s="1"/>
  <c r="A11" i="4"/>
  <c r="Q15" i="4"/>
  <c r="B15" i="4" s="1"/>
  <c r="C15" i="4" s="1"/>
  <c r="P15" i="4"/>
  <c r="J15" i="4"/>
  <c r="I15" i="4"/>
  <c r="E15" i="4"/>
  <c r="F15" i="4" s="1"/>
  <c r="A15" i="4"/>
  <c r="Q14" i="4"/>
  <c r="B14" i="4" s="1"/>
  <c r="P14" i="4"/>
  <c r="J14" i="4"/>
  <c r="I14" i="4"/>
  <c r="E14" i="4"/>
  <c r="A14" i="4"/>
  <c r="F13" i="4" l="1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<sst xmlns="http://schemas.openxmlformats.org/spreadsheetml/2006/main" count="133" uniqueCount="100">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</sst>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579657</xdr:colOff>
      <xdr:row>31</xdr:row>
      <xdr:rowOff>65929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42857" cy="59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427047</xdr:colOff>
      <xdr:row>29</xdr:row>
      <xdr:rowOff>113595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19047" cy="5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560381</xdr:colOff>
      <xdr:row>30</xdr:row>
      <xdr:rowOff>142143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52381" cy="58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284876</xdr:colOff>
      <xdr:row>31</xdr:row>
      <xdr:rowOff>27833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90476" cy="5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72735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99</v>
      </c>
      <c r="C3" s="51">
        <v>70700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59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70700</v>
      </c>
      <c r="D5" s="56" t="s">
        <v>60</v>
      </c>
      <c r="E5" s="57">
        <f>ROUND(C5/10.764,0)</f>
        <v>6568</v>
      </c>
      <c r="F5" s="56" t="s">
        <v>61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50000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20700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0.17</v>
      </c>
      <c r="D8" s="98">
        <f>1-C8</f>
        <v>0.83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17181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67181</v>
      </c>
      <c r="D10" s="56" t="s">
        <v>60</v>
      </c>
      <c r="E10" s="57">
        <f>ROUND(C10/10.764,0)</f>
        <v>6241</v>
      </c>
      <c r="F10" s="56" t="s">
        <v>61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62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63</v>
      </c>
      <c r="C13" s="61">
        <v>2007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64</v>
      </c>
      <c r="C14" s="61">
        <f>C12-C13</f>
        <v>17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570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3557370</v>
      </c>
      <c r="D17" s="71"/>
      <c r="E17" s="71">
        <f>C16*2000</f>
        <v>1140000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74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5" sqref="F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75</v>
      </c>
      <c r="D2" s="17"/>
      <c r="F2" s="74"/>
      <c r="G2" s="74"/>
    </row>
    <row r="3" spans="1:9">
      <c r="A3" s="15" t="s">
        <v>13</v>
      </c>
      <c r="B3" s="18"/>
      <c r="C3" s="19">
        <v>9000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7000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17</v>
      </c>
      <c r="D7" s="24"/>
      <c r="F7" s="74"/>
      <c r="G7" s="74"/>
    </row>
    <row r="8" spans="1:9">
      <c r="A8" s="15" t="s">
        <v>18</v>
      </c>
      <c r="B8" s="23"/>
      <c r="C8" s="24">
        <f>C9-C7</f>
        <v>43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25.5</v>
      </c>
      <c r="D10" s="24"/>
      <c r="F10" s="74"/>
      <c r="G10" s="74"/>
    </row>
    <row r="11" spans="1:9">
      <c r="A11" s="15"/>
      <c r="B11" s="25"/>
      <c r="C11" s="26">
        <f>C10%</f>
        <v>0.255</v>
      </c>
      <c r="D11" s="26"/>
      <c r="F11" s="74"/>
      <c r="G11" s="74"/>
    </row>
    <row r="12" spans="1:9">
      <c r="A12" s="15" t="s">
        <v>21</v>
      </c>
      <c r="B12" s="18"/>
      <c r="C12" s="19">
        <f>C6*C11</f>
        <v>510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1490</v>
      </c>
      <c r="D13" s="22"/>
      <c r="F13" s="74"/>
      <c r="G13" s="74"/>
    </row>
    <row r="14" spans="1:9">
      <c r="A14" s="15" t="s">
        <v>15</v>
      </c>
      <c r="B14" s="18"/>
      <c r="C14" s="19">
        <f>C5</f>
        <v>7000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8490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570</v>
      </c>
      <c r="D18" s="72"/>
      <c r="E18" s="73"/>
      <c r="F18" s="74"/>
      <c r="G18" s="74"/>
    </row>
    <row r="19" spans="1:7">
      <c r="A19" s="15"/>
      <c r="B19" s="6"/>
      <c r="C19" s="29">
        <f>C18*C16</f>
        <v>4839300</v>
      </c>
      <c r="D19" s="74" t="s">
        <v>67</v>
      </c>
      <c r="E19" s="29"/>
      <c r="F19" s="74" t="s">
        <v>67</v>
      </c>
      <c r="G19" s="74"/>
    </row>
    <row r="20" spans="1:7">
      <c r="A20" s="15"/>
      <c r="B20" s="53"/>
      <c r="C20" s="30">
        <f>C19*90%</f>
        <v>4355370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3871440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1140000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10081.875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I11" sqref="I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4" t="e">
        <f t="shared" ref="F2:F10" si="5">ROUND((E2/B2),0)</f>
        <v>#DIV/0!</v>
      </c>
      <c r="G2" s="4" t="e">
        <f t="shared" ref="G2:G10" si="6">ROUND((E2/C2),0)</f>
        <v>#DIV/0!</v>
      </c>
      <c r="H2" s="4" t="e">
        <f t="shared" ref="H2:H10" si="7">ROUND((E2/D2),0)</f>
        <v>#DIV/0!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f t="shared" ref="Q2:Q10" si="10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450</v>
      </c>
      <c r="C5" s="4">
        <f t="shared" si="2"/>
        <v>540</v>
      </c>
      <c r="D5" s="4">
        <f t="shared" si="3"/>
        <v>648</v>
      </c>
      <c r="E5" s="5">
        <f t="shared" si="4"/>
        <v>5500000</v>
      </c>
      <c r="F5" s="4">
        <f t="shared" si="5"/>
        <v>12222</v>
      </c>
      <c r="G5" s="4">
        <f t="shared" si="6"/>
        <v>10185</v>
      </c>
      <c r="H5" s="4">
        <f t="shared" si="7"/>
        <v>8488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450</v>
      </c>
      <c r="R5" s="2">
        <v>5500000</v>
      </c>
      <c r="S5" s="2"/>
      <c r="T5" s="2"/>
    </row>
    <row r="6" spans="1:35">
      <c r="A6" s="4">
        <f t="shared" si="0"/>
        <v>0</v>
      </c>
      <c r="B6" s="4">
        <f t="shared" si="1"/>
        <v>1050</v>
      </c>
      <c r="C6" s="4">
        <f t="shared" si="2"/>
        <v>1260</v>
      </c>
      <c r="D6" s="4">
        <f t="shared" si="3"/>
        <v>1512</v>
      </c>
      <c r="E6" s="5">
        <f t="shared" si="4"/>
        <v>8874000</v>
      </c>
      <c r="F6" s="4">
        <f t="shared" si="5"/>
        <v>8451</v>
      </c>
      <c r="G6" s="4">
        <f t="shared" si="6"/>
        <v>7043</v>
      </c>
      <c r="H6" s="4">
        <f t="shared" si="7"/>
        <v>5869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v>1050</v>
      </c>
      <c r="R6" s="2">
        <v>8874000</v>
      </c>
      <c r="S6" s="2"/>
      <c r="T6" s="2"/>
      <c r="AI6" t="s">
        <v>72</v>
      </c>
    </row>
    <row r="7" spans="1:35">
      <c r="A7" s="4">
        <f t="shared" si="0"/>
        <v>0</v>
      </c>
      <c r="B7" s="4">
        <f t="shared" si="1"/>
        <v>1800</v>
      </c>
      <c r="C7" s="4">
        <f t="shared" si="2"/>
        <v>2160</v>
      </c>
      <c r="D7" s="4">
        <f t="shared" si="3"/>
        <v>2592</v>
      </c>
      <c r="E7" s="5">
        <f t="shared" si="4"/>
        <v>30000000</v>
      </c>
      <c r="F7" s="4">
        <f t="shared" si="5"/>
        <v>16667</v>
      </c>
      <c r="G7" s="4">
        <f t="shared" si="6"/>
        <v>13889</v>
      </c>
      <c r="H7" s="4">
        <f t="shared" si="7"/>
        <v>11574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v>1800</v>
      </c>
      <c r="R7" s="2">
        <v>30000000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65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68</v>
      </c>
      <c r="G24" s="64"/>
    </row>
    <row r="25" spans="1:19" s="10" customFormat="1">
      <c r="F25" s="63" t="s">
        <v>69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73</v>
      </c>
      <c r="G28" s="51"/>
    </row>
    <row r="29" spans="1:19" s="10" customFormat="1">
      <c r="F29" s="51" t="s">
        <v>70</v>
      </c>
      <c r="G29" s="51"/>
    </row>
    <row r="30" spans="1:19" s="10" customFormat="1">
      <c r="C30" s="70"/>
      <c r="D30"/>
      <c r="F30" s="64" t="s">
        <v>71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65</v>
      </c>
      <c r="G32" s="51"/>
      <c r="H32" s="10" t="e">
        <f>G31/G32</f>
        <v>#DIV/0!</v>
      </c>
      <c r="I32" s="10" t="s">
        <v>74</v>
      </c>
    </row>
    <row r="33" spans="3:20" s="10" customFormat="1">
      <c r="C33"/>
      <c r="D33"/>
      <c r="F33" s="51" t="s">
        <v>66</v>
      </c>
      <c r="G33" s="51"/>
    </row>
    <row r="34" spans="3:20" s="10" customFormat="1">
      <c r="C34"/>
      <c r="D34"/>
      <c r="F34" s="63" t="s">
        <v>67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workbookViewId="0">
      <selection activeCell="H8" sqref="H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J20" sqref="J2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N20" sqref="N2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2024-11-14T07:39:30Z</dcterms:modified>
</cp:coreProperties>
</file>