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B24" i="1"/>
  <c r="N7" i="1"/>
  <c r="P6" i="1"/>
  <c r="C28" i="1"/>
  <c r="C29" i="1"/>
  <c r="C30" i="1"/>
  <c r="C31" i="1"/>
  <c r="C32" i="1"/>
  <c r="C27" i="1"/>
  <c r="N13" i="1"/>
  <c r="F12" i="1"/>
  <c r="F11" i="1"/>
  <c r="N11" i="1"/>
  <c r="N9" i="1"/>
  <c r="N5" i="1"/>
  <c r="B22" i="1"/>
  <c r="C22" i="1"/>
  <c r="C24" i="1" s="1"/>
  <c r="D22" i="1"/>
  <c r="D24" i="1" s="1"/>
  <c r="E22" i="1"/>
  <c r="F22" i="1"/>
  <c r="F24" i="1" s="1"/>
  <c r="G22" i="1"/>
  <c r="H22" i="1"/>
  <c r="I22" i="1"/>
  <c r="G24" i="1"/>
  <c r="H24" i="1"/>
  <c r="I24" i="1"/>
  <c r="B2" i="1"/>
  <c r="A24" i="1"/>
  <c r="A22" i="1"/>
  <c r="N8" i="1" l="1"/>
  <c r="C16" i="1"/>
  <c r="C15" i="1"/>
  <c r="C14" i="1"/>
  <c r="D7" i="1"/>
  <c r="B12" i="1"/>
  <c r="B8" i="1"/>
</calcChain>
</file>

<file path=xl/sharedStrings.xml><?xml version="1.0" encoding="utf-8"?>
<sst xmlns="http://schemas.openxmlformats.org/spreadsheetml/2006/main" count="21" uniqueCount="19">
  <si>
    <t>08.11.2024</t>
  </si>
  <si>
    <t>Index</t>
  </si>
  <si>
    <t>Carpet</t>
  </si>
  <si>
    <t>Balcony</t>
  </si>
  <si>
    <t>1st</t>
  </si>
  <si>
    <t>Floor</t>
  </si>
  <si>
    <t>Schedule</t>
  </si>
  <si>
    <t>RERA</t>
  </si>
  <si>
    <t>CC</t>
  </si>
  <si>
    <t>IGR</t>
  </si>
  <si>
    <t>37th Floor</t>
  </si>
  <si>
    <t>7th Floor</t>
  </si>
  <si>
    <t>Total Carpet</t>
  </si>
  <si>
    <t>Rate</t>
  </si>
  <si>
    <t>Value</t>
  </si>
  <si>
    <t>RV</t>
  </si>
  <si>
    <t>DV</t>
  </si>
  <si>
    <t>Insurable</t>
  </si>
  <si>
    <t>Guideline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</si>
</sst>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0" fontId="0" fillId="2" borderId="0" xfId="0" applyFill="1"/>
    <xf numFmtId="43" fontId="0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N17" sqref="N17"/>
    </sheetView>
  </sheetViews>
  <sheetFormatPr defaultRowHeight="15" x14ac:dyDescent="0.25"/>
  <cols>
    <col min="13" max="13" width="11.7109375" bestFit="1" customWidth="1"/>
    <col min="14" max="14" width="14.28515625" bestFit="1" customWidth="1"/>
    <col min="15" max="15" width="9.28515625" bestFit="1" customWidth="1"/>
    <col min="16" max="16" width="10" bestFit="1" customWidth="1"/>
  </cols>
  <sheetData>
    <row r="1" spans="1:16" x14ac:dyDescent="0.25">
      <c r="A1" t="s">
        <v>0</v>
      </c>
      <c r="E1">
        <v>3</v>
      </c>
      <c r="F1" t="s">
        <v>1</v>
      </c>
    </row>
    <row r="2" spans="1:16" x14ac:dyDescent="0.25">
      <c r="A2">
        <v>15325000</v>
      </c>
      <c r="B2">
        <f>A2/710</f>
        <v>21584.507042253521</v>
      </c>
      <c r="E2">
        <v>13</v>
      </c>
      <c r="F2" t="s">
        <v>4</v>
      </c>
    </row>
    <row r="3" spans="1:16" x14ac:dyDescent="0.25">
      <c r="E3">
        <v>16</v>
      </c>
      <c r="F3" t="s">
        <v>5</v>
      </c>
      <c r="M3" t="s">
        <v>2</v>
      </c>
      <c r="N3" s="1">
        <v>672</v>
      </c>
      <c r="O3" s="1"/>
      <c r="P3" s="1"/>
    </row>
    <row r="4" spans="1:16" x14ac:dyDescent="0.25">
      <c r="E4">
        <v>61</v>
      </c>
      <c r="F4" t="s">
        <v>6</v>
      </c>
      <c r="M4" t="s">
        <v>3</v>
      </c>
      <c r="N4" s="1">
        <v>38</v>
      </c>
      <c r="O4" s="1"/>
      <c r="P4" s="1"/>
    </row>
    <row r="5" spans="1:16" x14ac:dyDescent="0.25">
      <c r="E5">
        <v>113</v>
      </c>
      <c r="F5" t="s">
        <v>7</v>
      </c>
      <c r="M5" t="s">
        <v>12</v>
      </c>
      <c r="N5" s="1">
        <f>SUM(N3:N4)</f>
        <v>710</v>
      </c>
      <c r="O5" s="1"/>
      <c r="P5" s="1"/>
    </row>
    <row r="6" spans="1:16" x14ac:dyDescent="0.25">
      <c r="A6" t="s">
        <v>2</v>
      </c>
      <c r="B6">
        <v>672</v>
      </c>
      <c r="D6">
        <v>710</v>
      </c>
      <c r="E6">
        <v>115</v>
      </c>
      <c r="F6" t="s">
        <v>8</v>
      </c>
      <c r="M6" t="s">
        <v>13</v>
      </c>
      <c r="N6" s="1">
        <v>24500</v>
      </c>
      <c r="O6" s="1">
        <v>3000</v>
      </c>
      <c r="P6" s="1">
        <f>N6-O6</f>
        <v>21500</v>
      </c>
    </row>
    <row r="7" spans="1:16" x14ac:dyDescent="0.25">
      <c r="A7" t="s">
        <v>3</v>
      </c>
      <c r="B7">
        <v>38</v>
      </c>
      <c r="D7">
        <f>D6*1.1</f>
        <v>781.00000000000011</v>
      </c>
      <c r="M7" s="2" t="s">
        <v>14</v>
      </c>
      <c r="N7" s="3">
        <f>N6*N5</f>
        <v>17395000</v>
      </c>
      <c r="O7" s="1"/>
      <c r="P7" s="1"/>
    </row>
    <row r="8" spans="1:16" x14ac:dyDescent="0.25">
      <c r="B8">
        <f>SUM(B6:B7)</f>
        <v>710</v>
      </c>
      <c r="M8" t="s">
        <v>15</v>
      </c>
      <c r="N8" s="1">
        <f>N7*90%</f>
        <v>15655500</v>
      </c>
      <c r="O8" s="1"/>
      <c r="P8" s="1"/>
    </row>
    <row r="9" spans="1:16" x14ac:dyDescent="0.25">
      <c r="M9" t="s">
        <v>16</v>
      </c>
      <c r="N9" s="1">
        <f>N7*80%</f>
        <v>13916000</v>
      </c>
      <c r="O9" s="1"/>
      <c r="P9" s="1"/>
    </row>
    <row r="10" spans="1:16" x14ac:dyDescent="0.25">
      <c r="F10">
        <v>157090</v>
      </c>
      <c r="N10" s="1"/>
      <c r="O10" s="1"/>
      <c r="P10" s="1"/>
    </row>
    <row r="11" spans="1:16" x14ac:dyDescent="0.25">
      <c r="B11">
        <v>72.58</v>
      </c>
      <c r="F11">
        <f>F10/100*105</f>
        <v>164944.5</v>
      </c>
      <c r="M11" t="s">
        <v>17</v>
      </c>
      <c r="N11" s="1">
        <f>N5*1.1*O6</f>
        <v>2343000.0000000005</v>
      </c>
      <c r="O11" s="1"/>
      <c r="P11" s="1"/>
    </row>
    <row r="12" spans="1:16" x14ac:dyDescent="0.25">
      <c r="B12">
        <f>B11*10.764</f>
        <v>781.2511199999999</v>
      </c>
      <c r="F12">
        <f>F11/10.764</f>
        <v>15323.717948717949</v>
      </c>
      <c r="N12" s="1"/>
      <c r="O12" s="1"/>
      <c r="P12" s="1"/>
    </row>
    <row r="13" spans="1:16" x14ac:dyDescent="0.25">
      <c r="M13" t="s">
        <v>18</v>
      </c>
      <c r="N13" s="1">
        <f>N5*1.1*15324</f>
        <v>11968044.000000002</v>
      </c>
      <c r="O13" s="1"/>
      <c r="P13" s="1"/>
    </row>
    <row r="14" spans="1:16" x14ac:dyDescent="0.25">
      <c r="B14">
        <v>62.46</v>
      </c>
      <c r="C14">
        <f>B14*10.764</f>
        <v>672.31943999999999</v>
      </c>
    </row>
    <row r="15" spans="1:16" x14ac:dyDescent="0.25">
      <c r="B15">
        <v>3.52</v>
      </c>
      <c r="C15">
        <f>B15*10.764</f>
        <v>37.889279999999999</v>
      </c>
    </row>
    <row r="16" spans="1:16" x14ac:dyDescent="0.25">
      <c r="C16">
        <f>SUM(C14:C15)</f>
        <v>710.20871999999997</v>
      </c>
    </row>
    <row r="19" spans="1:9" x14ac:dyDescent="0.25">
      <c r="A19" t="s">
        <v>9</v>
      </c>
      <c r="B19" t="s">
        <v>10</v>
      </c>
      <c r="C19" t="s">
        <v>11</v>
      </c>
    </row>
    <row r="20" spans="1:9" x14ac:dyDescent="0.25">
      <c r="A20">
        <v>581</v>
      </c>
      <c r="B20">
        <v>672</v>
      </c>
      <c r="C20">
        <v>672</v>
      </c>
      <c r="D20">
        <v>597</v>
      </c>
      <c r="E20">
        <v>855</v>
      </c>
      <c r="F20">
        <v>633</v>
      </c>
    </row>
    <row r="21" spans="1:9" x14ac:dyDescent="0.25">
      <c r="A21">
        <v>13</v>
      </c>
      <c r="B21">
        <v>38</v>
      </c>
      <c r="C21">
        <v>38</v>
      </c>
      <c r="D21">
        <v>17</v>
      </c>
      <c r="E21">
        <v>47</v>
      </c>
      <c r="F21">
        <v>17</v>
      </c>
    </row>
    <row r="22" spans="1:9" x14ac:dyDescent="0.25">
      <c r="A22">
        <f>SUM(A20:A21)</f>
        <v>594</v>
      </c>
      <c r="B22">
        <f t="shared" ref="B22:I22" si="0">SUM(B20:B21)</f>
        <v>710</v>
      </c>
      <c r="C22">
        <f t="shared" si="0"/>
        <v>710</v>
      </c>
      <c r="D22">
        <f t="shared" si="0"/>
        <v>614</v>
      </c>
      <c r="E22">
        <f t="shared" si="0"/>
        <v>902</v>
      </c>
      <c r="F22">
        <f t="shared" si="0"/>
        <v>650</v>
      </c>
      <c r="G22">
        <f t="shared" si="0"/>
        <v>0</v>
      </c>
      <c r="H22">
        <f t="shared" si="0"/>
        <v>0</v>
      </c>
      <c r="I22">
        <f t="shared" si="0"/>
        <v>0</v>
      </c>
    </row>
    <row r="23" spans="1:9" x14ac:dyDescent="0.25">
      <c r="A23">
        <v>13600000</v>
      </c>
      <c r="B23" s="2">
        <v>17100000</v>
      </c>
      <c r="C23" s="2">
        <v>17500000</v>
      </c>
      <c r="D23">
        <v>11831000</v>
      </c>
      <c r="E23">
        <v>22325000</v>
      </c>
      <c r="F23">
        <v>15590000</v>
      </c>
    </row>
    <row r="24" spans="1:9" x14ac:dyDescent="0.25">
      <c r="A24">
        <f>A23/A22</f>
        <v>22895.622895622895</v>
      </c>
      <c r="B24">
        <f>B23/B22</f>
        <v>24084.507042253521</v>
      </c>
      <c r="C24">
        <f t="shared" ref="B24:I24" si="1">C23/C22</f>
        <v>24647.887323943662</v>
      </c>
      <c r="D24">
        <f t="shared" si="1"/>
        <v>19268.729641693812</v>
      </c>
      <c r="E24">
        <f>E23/E22</f>
        <v>24750.554323725057</v>
      </c>
      <c r="F24">
        <f t="shared" si="1"/>
        <v>23984.615384615383</v>
      </c>
      <c r="G24" t="e">
        <f t="shared" si="1"/>
        <v>#DIV/0!</v>
      </c>
      <c r="H24" t="e">
        <f t="shared" si="1"/>
        <v>#DIV/0!</v>
      </c>
      <c r="I24" t="e">
        <f t="shared" si="1"/>
        <v>#DIV/0!</v>
      </c>
    </row>
    <row r="27" spans="1:9" x14ac:dyDescent="0.25">
      <c r="A27">
        <v>594</v>
      </c>
      <c r="B27">
        <v>14500000</v>
      </c>
      <c r="C27">
        <f>B27/A27</f>
        <v>24410.774410774411</v>
      </c>
    </row>
    <row r="28" spans="1:9" x14ac:dyDescent="0.25">
      <c r="A28">
        <v>585</v>
      </c>
      <c r="B28">
        <v>14700000</v>
      </c>
      <c r="C28">
        <f t="shared" ref="C28:C32" si="2">B28/A28</f>
        <v>25128.205128205129</v>
      </c>
    </row>
    <row r="29" spans="1:9" x14ac:dyDescent="0.25">
      <c r="A29">
        <v>688</v>
      </c>
      <c r="B29">
        <v>17100000</v>
      </c>
      <c r="C29">
        <f t="shared" si="2"/>
        <v>24854.651162790698</v>
      </c>
    </row>
    <row r="30" spans="1:9" x14ac:dyDescent="0.25">
      <c r="C30" t="e">
        <f t="shared" si="2"/>
        <v>#DIV/0!</v>
      </c>
    </row>
    <row r="31" spans="1:9" x14ac:dyDescent="0.25">
      <c r="C31" t="e">
        <f t="shared" si="2"/>
        <v>#DIV/0!</v>
      </c>
    </row>
    <row r="32" spans="1:9" x14ac:dyDescent="0.25">
      <c r="C32" t="e">
        <f t="shared" si="2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2024-11-14T11:44:20Z</dcterms:modified>
</cp:coreProperties>
</file>