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M\Vashi Turbhe\Ashish Vidhyadhar Patil\"/>
    </mc:Choice>
  </mc:AlternateContent>
  <xr:revisionPtr revIDLastSave="0" documentId="13_ncr:1_{40BAF550-59F5-4A41-BC48-085ED5F634A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20" i="4" l="1"/>
  <c r="G18" i="4"/>
  <c r="Q11" i="4"/>
  <c r="Q8" i="4"/>
  <c r="Q7" i="4"/>
  <c r="Q6" i="4"/>
  <c r="R35" i="4"/>
  <c r="R34" i="4"/>
  <c r="R30" i="4"/>
  <c r="R37" i="4"/>
  <c r="R36" i="4"/>
  <c r="R33" i="4"/>
  <c r="R32" i="4"/>
  <c r="R31" i="4"/>
  <c r="R29" i="4"/>
  <c r="R28" i="4"/>
  <c r="R27" i="4"/>
  <c r="R26" i="4"/>
  <c r="R25" i="4"/>
  <c r="R24" i="4"/>
  <c r="R23" i="4"/>
  <c r="Q2" i="4" l="1"/>
  <c r="I20" i="4"/>
  <c r="J18" i="4"/>
  <c r="I29" i="4"/>
  <c r="P12" i="4" l="1"/>
  <c r="P11" i="4"/>
  <c r="P10" i="4"/>
  <c r="P9" i="4"/>
  <c r="P8" i="4"/>
  <c r="P7" i="4"/>
  <c r="P6" i="4"/>
  <c r="P5" i="4"/>
  <c r="P4" i="4"/>
  <c r="P3" i="4"/>
  <c r="Q3" i="4" s="1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<sst xmlns="http://schemas.openxmlformats.org/spreadsheetml/2006/main" count="124" uniqueCount="28">
  <si>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</si>
  <si>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</si>
  <si>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</si>
  <si>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</si>
  <si>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</si>
  <si>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</si>
  <si>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</si>
  <si>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</si>
  <si>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</si>
  <si>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</si>
  <si>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</si>
  <si>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</si>
  <si>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</si>
  <si>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 Flat No. 103, 1st Floor, Lotus palace , Plot No. 89, Sector 2A, Village - karanjade, Taluka - Panvel, District - Raigad</t>
  </si>
  <si>
    <t>agreemetn - 2019</t>
  </si>
  <si>
    <t>av</t>
  </si>
  <si>
    <t>sd</t>
  </si>
  <si>
    <t>rd</t>
  </si>
  <si>
    <t>mv</t>
  </si>
  <si>
    <t>ca</t>
  </si>
  <si>
    <t>rate</t>
  </si>
  <si>
    <t>fmv</t>
  </si>
  <si>
    <t>oc - 2017</t>
  </si>
  <si>
    <t>mca</t>
  </si>
  <si>
    <t>6000 to 7000 on sbua</t>
  </si>
  <si>
    <t>18.08.23</t>
  </si>
  <si>
    <t>04.05.23</t>
  </si>
  <si>
    <t>23.2.23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</si>
</sst>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3" fontId="0" fillId="0" borderId="0" xfId="1" applyFont="1"/>
    <xf numFmtId="4" fontId="1" fillId="3" borderId="0" xfId="0" applyNumberFormat="1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10803</xdr:colOff>
      <xdr:row>47</xdr:row>
      <xdr:rowOff>182186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72DFCA-8EF2-4CB1-822D-7473E66B52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54803" cy="8678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229823</xdr:colOff>
      <xdr:row>51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B0C6BF5-7E61-4691-84AC-DF0DCD8D8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64223" cy="8630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420350</xdr:colOff>
      <xdr:row>46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8314E0-C353-4AE2-ABD3-C0F6137F4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54750" cy="86213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601350</xdr:colOff>
      <xdr:row>48</xdr:row>
      <xdr:rowOff>48835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40C97F-73F2-4A86-87BE-A4122C29F0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135750" cy="8668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409575</xdr:colOff>
      <xdr:row>52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EEAED72-D46B-4DF0-A2AD-F2379528EC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87975" cy="86582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45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8E040D4-E91B-482E-84B5-2ACAD0288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6582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47</xdr:row>
      <xdr:rowOff>66675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6D05748-6481-4F3E-B674-AAF4154B96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8296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410823</xdr:colOff>
      <xdr:row>46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C6CFC2-895A-4730-B0A7-B1DBE7E7E9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45223" cy="868801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306034</xdr:colOff>
      <xdr:row>46</xdr:row>
      <xdr:rowOff>105986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0DFC93-A128-4AE6-A9DB-2235B35D62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40434" cy="867848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467981</xdr:colOff>
      <xdr:row>46</xdr:row>
      <xdr:rowOff>10723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DE1767-8B1C-4E09-B351-EA11BCE20B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02381" cy="858322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3</xdr:row>
      <xdr:rowOff>0</xdr:rowOff>
    </xdr:from>
    <xdr:to>
      <xdr:col>16</xdr:col>
      <xdr:colOff>563245</xdr:colOff>
      <xdr:row>48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F4F1768-D38B-46E2-B67B-B4A8786AE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571500"/>
          <a:ext cx="9097645" cy="8649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tabSelected="1" zoomScaleNormal="100" workbookViewId="0">
      <selection activeCell="E22" sqref="E22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3.2851562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529.16666666666674</v>
      </c>
      <c r="C2" s="4">
        <f>B2*1.2</f>
        <v>635.00000000000011</v>
      </c>
      <c r="D2" s="4">
        <f t="shared" ref="D2:D13" si="2">C2*1.2</f>
        <v>762.00000000000011</v>
      </c>
      <c r="E2" s="5">
        <f t="shared" ref="E2:E13" si="3">R2</f>
        <v>4850000</v>
      </c>
      <c r="F2" s="10">
        <f t="shared" ref="F2:F13" si="4">ROUND((E2/B2),0)</f>
        <v>9165</v>
      </c>
      <c r="G2" s="10">
        <f t="shared" ref="G2:G13" si="5">ROUND((E2/C2),0)</f>
        <v>7638</v>
      </c>
      <c r="H2" s="10">
        <f t="shared" ref="H2:H13" si="6">ROUND((E2/D2),0)</f>
        <v>6365</v>
      </c>
      <c r="I2" s="4" t="e">
        <f>#REF!</f>
        <v>#REF!</v>
      </c>
      <c r="J2" s="4">
        <f t="shared" ref="J2:J13" si="7">S2</f>
        <v>0</v>
      </c>
      <c r="O2">
        <v>0</v>
      </c>
      <c r="P2">
        <v>635</v>
      </c>
      <c r="Q2">
        <f t="shared" ref="Q2:Q12" si="8">P2/1.2</f>
        <v>529.16666666666674</v>
      </c>
      <c r="R2" s="2">
        <v>4850000</v>
      </c>
      <c r="S2" s="8"/>
      <c r="T2" s="8"/>
    </row>
    <row r="3" spans="1:20" x14ac:dyDescent="0.25">
      <c r="A3" s="4">
        <f t="shared" si="0"/>
        <v>0</v>
      </c>
      <c r="B3" s="4">
        <f t="shared" si="1"/>
        <v>327.08333333333337</v>
      </c>
      <c r="C3" s="4">
        <f t="shared" ref="C3:C15" si="9">B3*1.2</f>
        <v>392.50000000000006</v>
      </c>
      <c r="D3" s="4">
        <f t="shared" si="2"/>
        <v>471.00000000000006</v>
      </c>
      <c r="E3" s="16">
        <f t="shared" si="3"/>
        <v>3600000</v>
      </c>
      <c r="F3" s="10">
        <f t="shared" si="4"/>
        <v>11006</v>
      </c>
      <c r="G3" s="10">
        <f t="shared" si="5"/>
        <v>9172</v>
      </c>
      <c r="H3" s="10">
        <f t="shared" si="6"/>
        <v>7643</v>
      </c>
      <c r="I3" s="4" t="e">
        <f>#REF!</f>
        <v>#REF!</v>
      </c>
      <c r="J3" s="4">
        <f t="shared" si="7"/>
        <v>0</v>
      </c>
      <c r="O3">
        <v>471</v>
      </c>
      <c r="P3">
        <f t="shared" ref="P3:P12" si="10">O3/1.2</f>
        <v>392.5</v>
      </c>
      <c r="Q3">
        <f t="shared" si="8"/>
        <v>327.08333333333337</v>
      </c>
      <c r="R3" s="2">
        <v>3600000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432</v>
      </c>
      <c r="C4" s="4">
        <f t="shared" si="9"/>
        <v>518.4</v>
      </c>
      <c r="D4" s="4">
        <f t="shared" si="2"/>
        <v>622.07999999999993</v>
      </c>
      <c r="E4" s="16">
        <f t="shared" si="3"/>
        <v>3800000</v>
      </c>
      <c r="F4" s="10">
        <f t="shared" si="4"/>
        <v>8796</v>
      </c>
      <c r="G4" s="10">
        <f t="shared" si="5"/>
        <v>7330</v>
      </c>
      <c r="H4" s="10">
        <f t="shared" si="6"/>
        <v>6109</v>
      </c>
      <c r="I4" s="4" t="e">
        <f>#REF!</f>
        <v>#REF!</v>
      </c>
      <c r="J4" s="4">
        <f t="shared" si="7"/>
        <v>0</v>
      </c>
      <c r="O4">
        <v>0</v>
      </c>
      <c r="P4">
        <f t="shared" si="10"/>
        <v>0</v>
      </c>
      <c r="Q4">
        <v>432</v>
      </c>
      <c r="R4" s="2">
        <v>3800000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485</v>
      </c>
      <c r="C5" s="4">
        <f t="shared" si="9"/>
        <v>582</v>
      </c>
      <c r="D5" s="4">
        <f t="shared" si="2"/>
        <v>698.4</v>
      </c>
      <c r="E5" s="16">
        <f t="shared" si="3"/>
        <v>5000000</v>
      </c>
      <c r="F5" s="10">
        <f t="shared" si="4"/>
        <v>10309</v>
      </c>
      <c r="G5" s="10">
        <f t="shared" si="5"/>
        <v>8591</v>
      </c>
      <c r="H5" s="10">
        <f t="shared" si="6"/>
        <v>7159</v>
      </c>
      <c r="I5" s="4" t="e">
        <f>#REF!</f>
        <v>#REF!</v>
      </c>
      <c r="J5" s="4">
        <f t="shared" si="7"/>
        <v>0</v>
      </c>
      <c r="O5">
        <v>0</v>
      </c>
      <c r="P5">
        <f t="shared" si="10"/>
        <v>0</v>
      </c>
      <c r="Q5">
        <v>485</v>
      </c>
      <c r="R5" s="2">
        <v>5000000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464.08985999999999</v>
      </c>
      <c r="C6" s="4">
        <f t="shared" si="9"/>
        <v>556.90783199999998</v>
      </c>
      <c r="D6" s="4">
        <f t="shared" si="2"/>
        <v>668.28939839999998</v>
      </c>
      <c r="E6" s="16">
        <f t="shared" si="3"/>
        <v>5610000</v>
      </c>
      <c r="F6" s="10">
        <f t="shared" si="4"/>
        <v>12088</v>
      </c>
      <c r="G6" s="10">
        <f t="shared" si="5"/>
        <v>10073</v>
      </c>
      <c r="H6" s="10">
        <f t="shared" si="6"/>
        <v>8395</v>
      </c>
      <c r="I6" s="4" t="e">
        <f>#REF!</f>
        <v>#REF!</v>
      </c>
      <c r="J6" s="4" t="str">
        <f t="shared" si="7"/>
        <v>18.08.23</v>
      </c>
      <c r="O6">
        <v>0</v>
      </c>
      <c r="P6">
        <f t="shared" si="10"/>
        <v>0</v>
      </c>
      <c r="Q6">
        <f>43.115*10.764</f>
        <v>464.08985999999999</v>
      </c>
      <c r="R6" s="2">
        <v>5610000</v>
      </c>
      <c r="S6" s="8" t="s">
        <v>25</v>
      </c>
      <c r="T6" s="8"/>
    </row>
    <row r="7" spans="1:20" x14ac:dyDescent="0.25">
      <c r="A7" s="4">
        <f t="shared" si="0"/>
        <v>0</v>
      </c>
      <c r="B7" s="4">
        <f t="shared" si="1"/>
        <v>307.09692000000001</v>
      </c>
      <c r="C7" s="4">
        <f t="shared" si="9"/>
        <v>368.51630399999999</v>
      </c>
      <c r="D7" s="4">
        <f t="shared" si="2"/>
        <v>442.2195648</v>
      </c>
      <c r="E7" s="16">
        <f t="shared" si="3"/>
        <v>4250000</v>
      </c>
      <c r="F7" s="14">
        <f t="shared" si="4"/>
        <v>13839</v>
      </c>
      <c r="G7" s="10">
        <f t="shared" si="5"/>
        <v>11533</v>
      </c>
      <c r="H7" s="10">
        <f t="shared" si="6"/>
        <v>9611</v>
      </c>
      <c r="I7" s="4" t="e">
        <f>#REF!</f>
        <v>#REF!</v>
      </c>
      <c r="J7" s="4" t="str">
        <f t="shared" si="7"/>
        <v>04.05.23</v>
      </c>
      <c r="O7">
        <v>0</v>
      </c>
      <c r="P7">
        <f t="shared" si="10"/>
        <v>0</v>
      </c>
      <c r="Q7">
        <f>28.53*10.764</f>
        <v>307.09692000000001</v>
      </c>
      <c r="R7" s="2">
        <v>4250000</v>
      </c>
      <c r="S7" s="8" t="s">
        <v>26</v>
      </c>
      <c r="T7" s="8"/>
    </row>
    <row r="8" spans="1:20" x14ac:dyDescent="0.25">
      <c r="A8" s="4">
        <f t="shared" si="0"/>
        <v>0</v>
      </c>
      <c r="B8" s="4">
        <f t="shared" si="1"/>
        <v>460.81760399999996</v>
      </c>
      <c r="C8" s="4">
        <f t="shared" si="9"/>
        <v>552.98112479999998</v>
      </c>
      <c r="D8" s="4">
        <f t="shared" si="2"/>
        <v>663.57734975999995</v>
      </c>
      <c r="E8" s="16">
        <f t="shared" si="3"/>
        <v>4950000</v>
      </c>
      <c r="F8" s="10">
        <f t="shared" si="4"/>
        <v>10742</v>
      </c>
      <c r="G8" s="10">
        <f t="shared" si="5"/>
        <v>8951</v>
      </c>
      <c r="H8" s="10">
        <f t="shared" si="6"/>
        <v>7460</v>
      </c>
      <c r="I8" s="4" t="e">
        <f>#REF!</f>
        <v>#REF!</v>
      </c>
      <c r="J8" s="4" t="str">
        <f t="shared" si="7"/>
        <v>23.2.23</v>
      </c>
      <c r="O8">
        <v>0</v>
      </c>
      <c r="P8">
        <f t="shared" si="10"/>
        <v>0</v>
      </c>
      <c r="Q8">
        <f>42.811*10.764</f>
        <v>460.81760399999996</v>
      </c>
      <c r="R8" s="2">
        <v>4950000</v>
      </c>
      <c r="S8" s="8" t="s">
        <v>27</v>
      </c>
      <c r="T8" s="8"/>
    </row>
    <row r="9" spans="1:20" x14ac:dyDescent="0.25">
      <c r="A9" s="4">
        <f t="shared" si="0"/>
        <v>0</v>
      </c>
      <c r="B9" s="4">
        <f t="shared" si="1"/>
        <v>410</v>
      </c>
      <c r="C9" s="4">
        <f t="shared" si="9"/>
        <v>492</v>
      </c>
      <c r="D9" s="4">
        <f t="shared" si="2"/>
        <v>590.4</v>
      </c>
      <c r="E9" s="16">
        <f t="shared" si="3"/>
        <v>4400000</v>
      </c>
      <c r="F9" s="10">
        <f t="shared" si="4"/>
        <v>10732</v>
      </c>
      <c r="G9" s="10">
        <f t="shared" si="5"/>
        <v>8943</v>
      </c>
      <c r="H9" s="10">
        <f t="shared" si="6"/>
        <v>7453</v>
      </c>
      <c r="I9" s="4" t="e">
        <f>#REF!</f>
        <v>#REF!</v>
      </c>
      <c r="J9" s="4">
        <f t="shared" si="7"/>
        <v>0</v>
      </c>
      <c r="O9">
        <v>0</v>
      </c>
      <c r="P9">
        <f t="shared" si="10"/>
        <v>0</v>
      </c>
      <c r="Q9">
        <v>410</v>
      </c>
      <c r="R9" s="2">
        <v>4400000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314</v>
      </c>
      <c r="C10" s="4">
        <f t="shared" si="9"/>
        <v>376.8</v>
      </c>
      <c r="D10" s="4">
        <f t="shared" si="2"/>
        <v>452.16</v>
      </c>
      <c r="E10" s="16">
        <f t="shared" si="3"/>
        <v>4500000</v>
      </c>
      <c r="F10" s="14">
        <f t="shared" si="4"/>
        <v>14331</v>
      </c>
      <c r="G10" s="10">
        <f t="shared" si="5"/>
        <v>11943</v>
      </c>
      <c r="H10" s="10">
        <f t="shared" si="6"/>
        <v>9952</v>
      </c>
      <c r="I10" s="4" t="e">
        <f>#REF!</f>
        <v>#REF!</v>
      </c>
      <c r="J10" s="4">
        <f t="shared" si="7"/>
        <v>0</v>
      </c>
      <c r="O10">
        <v>0</v>
      </c>
      <c r="P10">
        <f t="shared" si="10"/>
        <v>0</v>
      </c>
      <c r="Q10">
        <v>314</v>
      </c>
      <c r="R10" s="2">
        <v>4500000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281.04803999999996</v>
      </c>
      <c r="C11" s="4">
        <f t="shared" si="9"/>
        <v>337.25764799999996</v>
      </c>
      <c r="D11" s="4">
        <f t="shared" si="2"/>
        <v>404.70917759999992</v>
      </c>
      <c r="E11" s="16">
        <f t="shared" si="3"/>
        <v>4000000</v>
      </c>
      <c r="F11" s="10">
        <f t="shared" si="4"/>
        <v>14232</v>
      </c>
      <c r="G11" s="10">
        <f t="shared" si="5"/>
        <v>11860</v>
      </c>
      <c r="H11" s="10">
        <f t="shared" si="6"/>
        <v>9884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>26.11*10.764</f>
        <v>281.04803999999996</v>
      </c>
      <c r="R11" s="2">
        <v>4000000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350</v>
      </c>
      <c r="C12" s="4">
        <f t="shared" si="9"/>
        <v>420</v>
      </c>
      <c r="D12" s="4">
        <f t="shared" si="2"/>
        <v>504</v>
      </c>
      <c r="E12" s="16">
        <f t="shared" si="3"/>
        <v>5000000</v>
      </c>
      <c r="F12" s="14">
        <f t="shared" si="4"/>
        <v>14286</v>
      </c>
      <c r="G12" s="10">
        <f t="shared" si="5"/>
        <v>11905</v>
      </c>
      <c r="H12" s="10">
        <f t="shared" si="6"/>
        <v>9921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v>350</v>
      </c>
      <c r="R12" s="2">
        <v>5000000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H17" t="s">
        <v>13</v>
      </c>
    </row>
    <row r="18" spans="7:24" x14ac:dyDescent="0.25">
      <c r="G18">
        <f>I18*1.7</f>
        <v>506.59999999999997</v>
      </c>
      <c r="H18" t="s">
        <v>19</v>
      </c>
      <c r="I18">
        <v>298</v>
      </c>
      <c r="J18">
        <f>27.71*10.764</f>
        <v>298.27044000000001</v>
      </c>
    </row>
    <row r="19" spans="7:24" x14ac:dyDescent="0.25">
      <c r="G19">
        <v>6000</v>
      </c>
      <c r="H19" t="s">
        <v>20</v>
      </c>
      <c r="I19">
        <v>14000</v>
      </c>
    </row>
    <row r="20" spans="7:24" x14ac:dyDescent="0.25">
      <c r="G20">
        <f>G19*G18</f>
        <v>3039600</v>
      </c>
      <c r="H20" t="s">
        <v>21</v>
      </c>
      <c r="I20">
        <f>I19*I18</f>
        <v>4172000</v>
      </c>
    </row>
    <row r="22" spans="7:24" x14ac:dyDescent="0.25">
      <c r="G22" s="6"/>
      <c r="H22" s="6"/>
      <c r="P22" t="s">
        <v>23</v>
      </c>
    </row>
    <row r="23" spans="7:24" x14ac:dyDescent="0.25">
      <c r="P23">
        <v>8.8000000000000007</v>
      </c>
      <c r="Q23">
        <v>14.78</v>
      </c>
      <c r="R23">
        <f>Q23*P23</f>
        <v>130.06399999999999</v>
      </c>
    </row>
    <row r="24" spans="7:24" x14ac:dyDescent="0.25">
      <c r="P24" s="11">
        <v>2.93</v>
      </c>
      <c r="Q24" s="11">
        <v>7.02</v>
      </c>
      <c r="R24">
        <f t="shared" ref="R24:R37" si="21">Q24*P24</f>
        <v>20.5686</v>
      </c>
      <c r="T24" s="11"/>
      <c r="U24" s="11"/>
      <c r="V24" s="11"/>
      <c r="W24" s="11"/>
      <c r="X24" s="11"/>
    </row>
    <row r="25" spans="7:24" x14ac:dyDescent="0.25">
      <c r="H25" t="s">
        <v>14</v>
      </c>
      <c r="J25" t="s">
        <v>22</v>
      </c>
      <c r="P25" s="11">
        <v>3.84</v>
      </c>
      <c r="Q25" s="13">
        <v>3.29</v>
      </c>
      <c r="R25">
        <f t="shared" si="21"/>
        <v>12.633599999999999</v>
      </c>
      <c r="T25" s="13"/>
      <c r="U25" s="13"/>
      <c r="V25" s="11"/>
      <c r="W25" s="11"/>
      <c r="X25" s="11"/>
    </row>
    <row r="26" spans="7:24" x14ac:dyDescent="0.25">
      <c r="H26" t="s">
        <v>15</v>
      </c>
      <c r="I26" s="15">
        <v>3978000</v>
      </c>
      <c r="P26" s="11">
        <v>2.8</v>
      </c>
      <c r="Q26" s="11">
        <v>3.73</v>
      </c>
      <c r="R26">
        <f t="shared" si="21"/>
        <v>10.443999999999999</v>
      </c>
      <c r="T26" s="11"/>
      <c r="U26" s="11"/>
      <c r="V26" s="11"/>
      <c r="W26" s="11"/>
      <c r="X26" s="11"/>
    </row>
    <row r="27" spans="7:24" x14ac:dyDescent="0.25">
      <c r="H27" t="s">
        <v>16</v>
      </c>
      <c r="I27" s="15">
        <v>238700</v>
      </c>
      <c r="P27" s="11">
        <v>3.82</v>
      </c>
      <c r="Q27" s="11">
        <v>4</v>
      </c>
      <c r="R27">
        <f t="shared" si="21"/>
        <v>15.28</v>
      </c>
      <c r="T27" s="11"/>
      <c r="U27" s="11"/>
      <c r="V27" s="11"/>
      <c r="W27" s="11"/>
      <c r="X27" s="11"/>
    </row>
    <row r="28" spans="7:24" x14ac:dyDescent="0.25">
      <c r="H28" t="s">
        <v>17</v>
      </c>
      <c r="I28" s="15">
        <v>30000</v>
      </c>
      <c r="P28" s="11">
        <v>8.51</v>
      </c>
      <c r="Q28" s="11">
        <v>6.39</v>
      </c>
      <c r="R28">
        <f t="shared" si="21"/>
        <v>54.378899999999994</v>
      </c>
      <c r="T28" s="12"/>
      <c r="U28" s="12"/>
      <c r="V28" s="11"/>
      <c r="W28" s="11"/>
      <c r="X28" s="11"/>
    </row>
    <row r="29" spans="7:24" x14ac:dyDescent="0.25">
      <c r="I29" s="15">
        <f>SUM(I26:I28)</f>
        <v>4246700</v>
      </c>
      <c r="P29" s="11">
        <v>8.99</v>
      </c>
      <c r="Q29" s="11">
        <v>11.85</v>
      </c>
      <c r="R29">
        <f t="shared" si="21"/>
        <v>106.53149999999999</v>
      </c>
      <c r="T29" s="11"/>
      <c r="U29" s="11"/>
      <c r="V29" s="11"/>
      <c r="W29" s="11"/>
      <c r="X29" s="11"/>
    </row>
    <row r="30" spans="7:24" x14ac:dyDescent="0.25">
      <c r="H30" t="s">
        <v>18</v>
      </c>
      <c r="I30" s="15">
        <v>169455</v>
      </c>
      <c r="P30" s="11"/>
      <c r="Q30" s="11"/>
      <c r="R30" s="6">
        <f>SUM(R23:R29)</f>
        <v>349.90059999999994</v>
      </c>
      <c r="T30" s="11"/>
      <c r="U30" s="11"/>
      <c r="V30" s="11"/>
      <c r="W30" s="11"/>
      <c r="X30" s="11"/>
    </row>
    <row r="31" spans="7:24" x14ac:dyDescent="0.25">
      <c r="P31" s="11">
        <v>1.84</v>
      </c>
      <c r="Q31" s="11">
        <v>8.73</v>
      </c>
      <c r="R31">
        <f t="shared" si="21"/>
        <v>16.063200000000002</v>
      </c>
      <c r="T31" s="11"/>
      <c r="U31" s="11"/>
      <c r="V31" s="11"/>
      <c r="W31" s="11"/>
      <c r="X31" s="11"/>
    </row>
    <row r="32" spans="7:24" x14ac:dyDescent="0.25">
      <c r="H32" t="s">
        <v>24</v>
      </c>
      <c r="P32" s="11">
        <v>4.22</v>
      </c>
      <c r="Q32" s="11">
        <v>15.77</v>
      </c>
      <c r="R32">
        <f t="shared" si="21"/>
        <v>66.549399999999991</v>
      </c>
      <c r="S32" s="6"/>
      <c r="T32" s="11"/>
      <c r="U32" s="11"/>
      <c r="V32" s="11"/>
      <c r="W32" s="11"/>
      <c r="X32" s="11"/>
    </row>
    <row r="33" spans="16:24" x14ac:dyDescent="0.25">
      <c r="P33" s="11">
        <v>2.5</v>
      </c>
      <c r="Q33" s="11">
        <v>3.8</v>
      </c>
      <c r="R33">
        <f t="shared" si="21"/>
        <v>9.5</v>
      </c>
      <c r="S33" s="6"/>
      <c r="T33" s="11"/>
      <c r="U33" s="11"/>
      <c r="V33" s="11"/>
      <c r="W33" s="11"/>
      <c r="X33" s="11"/>
    </row>
    <row r="34" spans="16:24" x14ac:dyDescent="0.25">
      <c r="Q34" s="11"/>
      <c r="R34">
        <f>R33+R32+R31</f>
        <v>92.112599999999986</v>
      </c>
    </row>
    <row r="35" spans="16:24" x14ac:dyDescent="0.25">
      <c r="Q35" s="11"/>
      <c r="R35">
        <f>R34+R30</f>
        <v>442.01319999999993</v>
      </c>
      <c r="T35" s="6"/>
    </row>
    <row r="36" spans="16:24" x14ac:dyDescent="0.25">
      <c r="P36" s="11"/>
      <c r="Q36" s="11"/>
      <c r="R36">
        <f t="shared" si="21"/>
        <v>0</v>
      </c>
      <c r="S36" s="6"/>
    </row>
    <row r="37" spans="16:24" x14ac:dyDescent="0.25">
      <c r="R37">
        <f t="shared" si="21"/>
        <v>0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C4" sqref="C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2024-11-15T08:39:02Z</dcterms:modified>
</cp:coreProperties>
</file>