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Dinkar Sitaram Gaikar\"/>
    </mc:Choice>
  </mc:AlternateContent>
  <xr:revisionPtr revIDLastSave="0" documentId="13_ncr:1_{DB036A22-EA95-43A8-A170-AE82812998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9" i="4" l="1"/>
  <c r="Q32" i="4" l="1"/>
  <c r="R32" i="4" l="1"/>
  <c r="O12" i="4" l="1"/>
  <c r="Q10" i="4"/>
  <c r="Q38" i="4"/>
  <c r="Q39" i="4" s="1"/>
  <c r="Q40" i="4" s="1"/>
  <c r="Q37" i="4"/>
  <c r="Q36" i="4"/>
  <c r="Q35" i="4"/>
  <c r="Q34" i="4"/>
  <c r="Q31" i="4"/>
  <c r="Q30" i="4"/>
  <c r="Q29" i="4"/>
  <c r="Q28" i="4"/>
  <c r="Q27" i="4"/>
  <c r="Q26" i="4"/>
  <c r="Q25" i="4"/>
  <c r="Q24" i="4"/>
  <c r="Q23" i="4"/>
  <c r="P7" i="4" l="1"/>
  <c r="T7" i="4"/>
  <c r="P6" i="4"/>
  <c r="P5" i="4"/>
  <c r="P4" i="4"/>
  <c r="P3" i="4"/>
  <c r="G23" i="4"/>
  <c r="G21" i="4"/>
  <c r="H20" i="4"/>
  <c r="H19" i="4"/>
  <c r="P12" i="4" l="1"/>
  <c r="Q12" i="4" s="1"/>
  <c r="P11" i="4"/>
  <c r="P9" i="4"/>
  <c r="P8" i="4"/>
  <c r="Q7" i="4"/>
  <c r="Q6" i="4"/>
  <c r="Q5" i="4"/>
  <c r="Q4" i="4"/>
  <c r="Q3" i="4"/>
  <c r="Q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<sst xmlns="http://schemas.openxmlformats.org/spreadsheetml/2006/main" count="31" uniqueCount="28">
  <si>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</si>
  <si>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</si>
  <si>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</si>
  <si>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</si>
  <si>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</si>
  <si>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</si>
  <si>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</si>
  <si>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</si>
  <si>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</si>
  <si>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</si>
  <si>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</si>
  <si>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</si>
  <si>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</si>
  <si>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l Flat No. SS/I/644, 1st Floor, Sector 16, Village - Koperkhairne, Navi Mumbai</t>
  </si>
  <si>
    <t>bua</t>
  </si>
  <si>
    <t>addl area</t>
  </si>
  <si>
    <t>rate</t>
  </si>
  <si>
    <t>fmv</t>
  </si>
  <si>
    <t>07.10.24</t>
  </si>
  <si>
    <t>09.10.2024</t>
  </si>
  <si>
    <t>26.09.24</t>
  </si>
  <si>
    <t>13.08.24</t>
  </si>
  <si>
    <t>TOTAL</t>
  </si>
  <si>
    <t>terrace</t>
  </si>
  <si>
    <t>19.07.24</t>
  </si>
  <si>
    <t>40-45 lakhs</t>
  </si>
  <si>
    <t>yoc - 2012 -site infor</t>
  </si>
  <si>
    <t>ground +1 +2 +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</si>
</sst>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A8CE6-1825-4934-ADEC-0BA36FE0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26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27F28-32D2-42C3-8B31-00204F5C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3F60B-356F-4E3D-A80A-EFA9A336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D7933-E1FB-4959-877F-9101C7AB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0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365E4-528F-4F03-B8EA-39B4AE3E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D1DB7-BC41-4794-BF37-F625DD593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515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58B9B-59A9-49FE-86A0-A9095DDBE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C3BEC-D8C0-49C6-86EF-D8B305BA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8C03F-88BE-43FC-9EFC-746BD82D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05461-A4DB-4A52-A47E-233F925C9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C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8.5703125" customWidth="1"/>
    <col min="19" max="19" width="9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250.83333333333334</v>
      </c>
      <c r="C2" s="4">
        <f>B2*1.2</f>
        <v>301</v>
      </c>
      <c r="D2" s="4">
        <f t="shared" ref="D2:D13" si="2">C2*1.2</f>
        <v>361.2</v>
      </c>
      <c r="E2" s="5">
        <f t="shared" ref="E2:E13" si="3">R2</f>
        <v>1600000</v>
      </c>
      <c r="F2" s="10">
        <f t="shared" ref="F2:F13" si="4">ROUND((E2/B2),0)</f>
        <v>6379</v>
      </c>
      <c r="G2" s="10">
        <f t="shared" ref="G2:G13" si="5">ROUND((E2/C2),0)</f>
        <v>5316</v>
      </c>
      <c r="H2" s="10">
        <f t="shared" ref="H2:H13" si="6">ROUND((E2/D2),0)</f>
        <v>4430</v>
      </c>
      <c r="I2" s="4" t="e">
        <f>#REF!</f>
        <v>#REF!</v>
      </c>
      <c r="J2" s="4">
        <f t="shared" ref="J2:J13" si="7">S2</f>
        <v>0</v>
      </c>
      <c r="O2">
        <v>0</v>
      </c>
      <c r="P2">
        <v>301</v>
      </c>
      <c r="Q2">
        <f t="shared" ref="Q2:Q12" si="8">P2/1.2</f>
        <v>250.83333333333334</v>
      </c>
      <c r="R2" s="2">
        <v>1600000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147.04521</v>
      </c>
      <c r="C3" s="4">
        <f t="shared" ref="C3:C15" si="9">B3*1.2</f>
        <v>176.454252</v>
      </c>
      <c r="D3" s="4">
        <f t="shared" si="2"/>
        <v>211.74510239999998</v>
      </c>
      <c r="E3" s="5">
        <f t="shared" si="3"/>
        <v>4950000</v>
      </c>
      <c r="F3" s="10">
        <f t="shared" si="4"/>
        <v>33663</v>
      </c>
      <c r="G3" s="10">
        <f t="shared" si="5"/>
        <v>28053</v>
      </c>
      <c r="H3" s="10">
        <f t="shared" si="6"/>
        <v>23377</v>
      </c>
      <c r="I3" s="4" t="e">
        <f>#REF!</f>
        <v>#REF!</v>
      </c>
      <c r="J3" s="4" t="str">
        <f t="shared" si="7"/>
        <v>09.10.2024</v>
      </c>
      <c r="O3">
        <v>0</v>
      </c>
      <c r="P3">
        <f>16.393*10.764</f>
        <v>176.454252</v>
      </c>
      <c r="Q3">
        <f t="shared" si="8"/>
        <v>147.04521</v>
      </c>
      <c r="R3" s="2">
        <v>4950000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147.04521</v>
      </c>
      <c r="C4" s="4">
        <f t="shared" si="9"/>
        <v>176.454252</v>
      </c>
      <c r="D4" s="4">
        <f t="shared" si="2"/>
        <v>211.74510239999998</v>
      </c>
      <c r="E4" s="5">
        <f t="shared" si="3"/>
        <v>4500000</v>
      </c>
      <c r="F4" s="10">
        <f t="shared" si="4"/>
        <v>30603</v>
      </c>
      <c r="G4" s="10">
        <f t="shared" si="5"/>
        <v>25502</v>
      </c>
      <c r="H4" s="10">
        <f t="shared" si="6"/>
        <v>21252</v>
      </c>
      <c r="I4" s="4" t="e">
        <f>#REF!</f>
        <v>#REF!</v>
      </c>
      <c r="J4" s="4" t="str">
        <f t="shared" si="7"/>
        <v>07.10.24</v>
      </c>
      <c r="O4">
        <v>0</v>
      </c>
      <c r="P4">
        <f>16.393*10.764</f>
        <v>176.454252</v>
      </c>
      <c r="Q4">
        <f t="shared" si="8"/>
        <v>147.04521</v>
      </c>
      <c r="R4" s="2">
        <v>4500000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147.04521</v>
      </c>
      <c r="C5" s="4">
        <f t="shared" si="9"/>
        <v>176.454252</v>
      </c>
      <c r="D5" s="4">
        <f t="shared" si="2"/>
        <v>211.74510239999998</v>
      </c>
      <c r="E5" s="5">
        <f t="shared" si="3"/>
        <v>3750000</v>
      </c>
      <c r="F5" s="10">
        <f t="shared" si="4"/>
        <v>25502</v>
      </c>
      <c r="G5" s="15">
        <f t="shared" si="5"/>
        <v>21252</v>
      </c>
      <c r="H5" s="10">
        <f t="shared" si="6"/>
        <v>17710</v>
      </c>
      <c r="I5" s="4" t="e">
        <f>#REF!</f>
        <v>#REF!</v>
      </c>
      <c r="J5" s="4" t="str">
        <f t="shared" si="7"/>
        <v>26.09.24</v>
      </c>
      <c r="O5">
        <v>0</v>
      </c>
      <c r="P5">
        <f>16.393*10.764</f>
        <v>176.454252</v>
      </c>
      <c r="Q5">
        <f t="shared" si="8"/>
        <v>147.04521</v>
      </c>
      <c r="R5" s="2">
        <v>3750000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271.63851</v>
      </c>
      <c r="C6" s="4">
        <f t="shared" si="9"/>
        <v>325.96621199999998</v>
      </c>
      <c r="D6" s="4">
        <f t="shared" si="2"/>
        <v>391.15945439999996</v>
      </c>
      <c r="E6" s="16">
        <f t="shared" si="3"/>
        <v>8000000</v>
      </c>
      <c r="F6" s="10">
        <f t="shared" si="4"/>
        <v>29451</v>
      </c>
      <c r="G6" s="10">
        <f t="shared" si="5"/>
        <v>24542</v>
      </c>
      <c r="H6" s="10">
        <f t="shared" si="6"/>
        <v>20452</v>
      </c>
      <c r="I6" s="4" t="e">
        <f>#REF!</f>
        <v>#REF!</v>
      </c>
      <c r="J6" s="4" t="str">
        <f t="shared" si="7"/>
        <v>13.08.24</v>
      </c>
      <c r="O6">
        <v>0</v>
      </c>
      <c r="P6">
        <f>30.283*10.764</f>
        <v>325.96621199999998</v>
      </c>
      <c r="Q6">
        <f t="shared" si="8"/>
        <v>271.63851</v>
      </c>
      <c r="R6" s="2">
        <v>8000000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311.12445000000002</v>
      </c>
      <c r="C7" s="4">
        <f t="shared" si="9"/>
        <v>373.34934000000004</v>
      </c>
      <c r="D7" s="4">
        <f t="shared" si="2"/>
        <v>448.01920800000005</v>
      </c>
      <c r="E7" s="16">
        <f t="shared" si="3"/>
        <v>4900000</v>
      </c>
      <c r="F7" s="10">
        <f t="shared" si="4"/>
        <v>15749</v>
      </c>
      <c r="G7" s="15">
        <f t="shared" si="5"/>
        <v>13124</v>
      </c>
      <c r="H7" s="10">
        <f t="shared" si="6"/>
        <v>10937</v>
      </c>
      <c r="I7" s="4" t="e">
        <f>#REF!</f>
        <v>#REF!</v>
      </c>
      <c r="J7" s="4" t="str">
        <f t="shared" si="7"/>
        <v>19.07.24</v>
      </c>
      <c r="O7">
        <v>0</v>
      </c>
      <c r="P7">
        <f>T7*10.764</f>
        <v>373.34933999999998</v>
      </c>
      <c r="Q7">
        <f t="shared" si="8"/>
        <v>311.12445000000002</v>
      </c>
      <c r="R7" s="2">
        <v>4900000</v>
      </c>
      <c r="S7" s="8" t="s">
        <v>24</v>
      </c>
      <c r="T7" s="8">
        <f>24+10.685</f>
        <v>34.685000000000002</v>
      </c>
    </row>
    <row r="8" spans="1:20" x14ac:dyDescent="0.25">
      <c r="A8" s="4">
        <f t="shared" si="0"/>
        <v>0</v>
      </c>
      <c r="B8" s="4">
        <f t="shared" si="1"/>
        <v>600</v>
      </c>
      <c r="C8" s="4">
        <f t="shared" si="9"/>
        <v>720</v>
      </c>
      <c r="D8" s="4">
        <f t="shared" si="2"/>
        <v>864</v>
      </c>
      <c r="E8" s="16">
        <f t="shared" si="3"/>
        <v>9500000</v>
      </c>
      <c r="F8" s="10">
        <f t="shared" si="4"/>
        <v>15833</v>
      </c>
      <c r="G8" s="10">
        <f t="shared" si="5"/>
        <v>13194</v>
      </c>
      <c r="H8" s="10">
        <f t="shared" si="6"/>
        <v>10995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600</v>
      </c>
      <c r="R8" s="2">
        <v>9500000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200</v>
      </c>
      <c r="C9" s="4">
        <f t="shared" si="9"/>
        <v>240</v>
      </c>
      <c r="D9" s="4">
        <f t="shared" si="2"/>
        <v>288</v>
      </c>
      <c r="E9" s="16">
        <f t="shared" si="3"/>
        <v>5500000</v>
      </c>
      <c r="F9" s="10">
        <f t="shared" si="4"/>
        <v>27500</v>
      </c>
      <c r="G9" s="15">
        <f t="shared" si="5"/>
        <v>22917</v>
      </c>
      <c r="H9" s="10">
        <f t="shared" si="6"/>
        <v>19097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200</v>
      </c>
      <c r="R9" s="2">
        <v>5500000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333.33333333333337</v>
      </c>
      <c r="C10" s="4">
        <f t="shared" si="9"/>
        <v>400.00000000000006</v>
      </c>
      <c r="D10" s="4">
        <f t="shared" si="2"/>
        <v>480.00000000000006</v>
      </c>
      <c r="E10" s="16">
        <f t="shared" si="3"/>
        <v>5300000</v>
      </c>
      <c r="F10" s="10">
        <f t="shared" si="4"/>
        <v>15900</v>
      </c>
      <c r="G10" s="10">
        <f t="shared" si="5"/>
        <v>13250</v>
      </c>
      <c r="H10" s="10">
        <f t="shared" si="6"/>
        <v>11042</v>
      </c>
      <c r="I10" s="4" t="e">
        <f>#REF!</f>
        <v>#REF!</v>
      </c>
      <c r="J10" s="4">
        <f t="shared" si="7"/>
        <v>0</v>
      </c>
      <c r="O10">
        <v>0</v>
      </c>
      <c r="P10">
        <v>400</v>
      </c>
      <c r="Q10">
        <f>P10/1.2</f>
        <v>333.33333333333337</v>
      </c>
      <c r="R10" s="2">
        <v>5300000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1100</v>
      </c>
      <c r="C11" s="4">
        <f t="shared" si="9"/>
        <v>1320</v>
      </c>
      <c r="D11" s="4">
        <f t="shared" si="2"/>
        <v>1584</v>
      </c>
      <c r="E11" s="16">
        <f t="shared" si="3"/>
        <v>17000000</v>
      </c>
      <c r="F11" s="10">
        <f t="shared" si="4"/>
        <v>15455</v>
      </c>
      <c r="G11" s="10">
        <f t="shared" si="5"/>
        <v>12879</v>
      </c>
      <c r="H11" s="10">
        <f t="shared" si="6"/>
        <v>10732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1100</v>
      </c>
      <c r="R11" s="2">
        <v>17000000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747.49999999999989</v>
      </c>
      <c r="C12" s="4">
        <f t="shared" si="9"/>
        <v>896.99999999999989</v>
      </c>
      <c r="D12" s="4">
        <f t="shared" si="2"/>
        <v>1076.3999999999999</v>
      </c>
      <c r="E12" s="16">
        <f t="shared" si="3"/>
        <v>18000000</v>
      </c>
      <c r="F12" s="10">
        <f t="shared" si="4"/>
        <v>24080</v>
      </c>
      <c r="G12" s="15">
        <f t="shared" si="5"/>
        <v>20067</v>
      </c>
      <c r="H12" s="10">
        <f t="shared" si="6"/>
        <v>16722</v>
      </c>
      <c r="I12" s="4" t="e">
        <f>#REF!</f>
        <v>#REF!</v>
      </c>
      <c r="J12" s="4">
        <f t="shared" si="7"/>
        <v>0</v>
      </c>
      <c r="O12">
        <f>100*10.764</f>
        <v>1076.3999999999999</v>
      </c>
      <c r="P12">
        <f t="shared" si="10"/>
        <v>896.99999999999989</v>
      </c>
      <c r="Q12">
        <f t="shared" si="8"/>
        <v>747.49999999999989</v>
      </c>
      <c r="R12" s="2">
        <v>18000000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2100</v>
      </c>
      <c r="C13" s="4">
        <f t="shared" si="9"/>
        <v>2520</v>
      </c>
      <c r="D13" s="4">
        <f t="shared" si="2"/>
        <v>3024</v>
      </c>
      <c r="E13" s="16">
        <f t="shared" si="3"/>
        <v>40000000</v>
      </c>
      <c r="F13" s="10">
        <f t="shared" si="4"/>
        <v>19048</v>
      </c>
      <c r="G13" s="10">
        <f t="shared" si="5"/>
        <v>15873</v>
      </c>
      <c r="H13" s="10">
        <f t="shared" si="6"/>
        <v>13228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2100</v>
      </c>
      <c r="R13" s="2">
        <v>40000000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5:24" x14ac:dyDescent="0.25">
      <c r="F18" s="7" t="s">
        <v>13</v>
      </c>
    </row>
    <row r="19" spans="5:24" x14ac:dyDescent="0.25">
      <c r="E19">
        <f>G19*1.2</f>
        <v>211.2</v>
      </c>
      <c r="F19" s="7" t="s">
        <v>14</v>
      </c>
      <c r="G19">
        <v>176</v>
      </c>
      <c r="H19">
        <f>16.393*10.764</f>
        <v>176.454252</v>
      </c>
    </row>
    <row r="20" spans="5:24" x14ac:dyDescent="0.25">
      <c r="F20" s="7" t="s">
        <v>15</v>
      </c>
      <c r="G20">
        <v>106</v>
      </c>
      <c r="H20">
        <f>9.81*10.764</f>
        <v>105.59484</v>
      </c>
    </row>
    <row r="21" spans="5:24" x14ac:dyDescent="0.25">
      <c r="G21">
        <f>G20+G19</f>
        <v>282</v>
      </c>
    </row>
    <row r="22" spans="5:24" x14ac:dyDescent="0.25">
      <c r="F22" s="7" t="s">
        <v>16</v>
      </c>
      <c r="G22" s="6">
        <v>14200</v>
      </c>
      <c r="H22" s="6"/>
      <c r="O22" t="s">
        <v>27</v>
      </c>
    </row>
    <row r="23" spans="5:24" x14ac:dyDescent="0.25">
      <c r="F23" s="7" t="s">
        <v>17</v>
      </c>
      <c r="G23">
        <f>G22*G21</f>
        <v>4004400</v>
      </c>
      <c r="I23" s="17"/>
      <c r="O23">
        <v>0.93</v>
      </c>
      <c r="P23">
        <v>0.93</v>
      </c>
      <c r="Q23">
        <f>P23*O23</f>
        <v>0.86490000000000011</v>
      </c>
    </row>
    <row r="24" spans="5:24" x14ac:dyDescent="0.25">
      <c r="O24">
        <v>0.93</v>
      </c>
      <c r="P24" s="11">
        <v>1.42</v>
      </c>
      <c r="Q24">
        <f t="shared" ref="Q24:Q29" si="20">P24*O24</f>
        <v>1.3206</v>
      </c>
      <c r="R24" s="13"/>
      <c r="T24" s="11"/>
      <c r="U24" s="11"/>
      <c r="V24" s="11"/>
      <c r="W24" s="11"/>
      <c r="X24" s="11"/>
    </row>
    <row r="25" spans="5:24" x14ac:dyDescent="0.25">
      <c r="G25" t="s">
        <v>25</v>
      </c>
      <c r="O25">
        <v>2.42</v>
      </c>
      <c r="P25" s="11">
        <v>1.72</v>
      </c>
      <c r="Q25">
        <f t="shared" si="20"/>
        <v>4.1623999999999999</v>
      </c>
      <c r="R25" s="14"/>
      <c r="T25" s="14"/>
      <c r="U25" s="14"/>
      <c r="V25" s="11"/>
      <c r="W25" s="11"/>
      <c r="X25" s="11"/>
    </row>
    <row r="26" spans="5:24" x14ac:dyDescent="0.25">
      <c r="O26">
        <v>3.7</v>
      </c>
      <c r="P26" s="11">
        <v>2.8</v>
      </c>
      <c r="Q26">
        <f t="shared" si="20"/>
        <v>10.36</v>
      </c>
      <c r="R26" s="11"/>
      <c r="T26" s="11"/>
      <c r="U26" s="11"/>
      <c r="V26" s="11"/>
      <c r="W26" s="11"/>
      <c r="X26" s="11"/>
    </row>
    <row r="27" spans="5:24" x14ac:dyDescent="0.25">
      <c r="G27" t="s">
        <v>26</v>
      </c>
      <c r="O27">
        <v>0.15</v>
      </c>
      <c r="P27" s="11">
        <v>0.76</v>
      </c>
      <c r="Q27">
        <f t="shared" si="20"/>
        <v>0.11399999999999999</v>
      </c>
      <c r="R27" s="11"/>
      <c r="T27" s="11"/>
      <c r="U27" s="11"/>
      <c r="V27" s="11"/>
      <c r="W27" s="11"/>
      <c r="X27" s="11"/>
    </row>
    <row r="28" spans="5:24" x14ac:dyDescent="0.25">
      <c r="O28">
        <v>1.58</v>
      </c>
      <c r="P28" s="11">
        <v>1.76</v>
      </c>
      <c r="Q28">
        <f t="shared" si="20"/>
        <v>2.7808000000000002</v>
      </c>
      <c r="R28" s="12"/>
      <c r="T28" s="12"/>
      <c r="U28" s="12"/>
      <c r="V28" s="11"/>
      <c r="W28" s="11"/>
      <c r="X28" s="11"/>
    </row>
    <row r="29" spans="5:24" x14ac:dyDescent="0.25">
      <c r="O29">
        <v>1.6</v>
      </c>
      <c r="P29" s="11">
        <v>0.77</v>
      </c>
      <c r="Q29">
        <f t="shared" si="20"/>
        <v>1.2320000000000002</v>
      </c>
      <c r="R29" s="11"/>
      <c r="T29" s="11"/>
      <c r="U29" s="11"/>
      <c r="V29" s="11"/>
      <c r="W29" s="11"/>
      <c r="X29" s="11"/>
    </row>
    <row r="30" spans="5:24" x14ac:dyDescent="0.25">
      <c r="P30" s="11"/>
      <c r="Q30" s="11">
        <f>SUM(Q23:Q29)</f>
        <v>20.834699999999998</v>
      </c>
      <c r="R30" s="11"/>
      <c r="T30" s="11"/>
      <c r="U30" s="11"/>
      <c r="V30" s="11"/>
      <c r="W30" s="11"/>
      <c r="X30" s="11"/>
    </row>
    <row r="31" spans="5:24" x14ac:dyDescent="0.25">
      <c r="P31" s="11"/>
      <c r="Q31" s="11">
        <f>Q30*10.764</f>
        <v>224.26471079999996</v>
      </c>
      <c r="R31" s="11"/>
      <c r="T31" s="11"/>
      <c r="U31" s="11"/>
      <c r="V31" s="11"/>
      <c r="W31" s="11"/>
      <c r="X31" s="11"/>
    </row>
    <row r="32" spans="5:24" x14ac:dyDescent="0.25">
      <c r="P32" s="11" t="s">
        <v>22</v>
      </c>
      <c r="Q32" s="11">
        <f>Q31*3</f>
        <v>672.79413239999985</v>
      </c>
      <c r="R32" s="11">
        <f>Q32*1.2</f>
        <v>807.35295887999985</v>
      </c>
      <c r="S32" s="6"/>
      <c r="T32" s="11"/>
      <c r="U32" s="11"/>
      <c r="V32" s="11"/>
      <c r="W32" s="11"/>
      <c r="X32" s="11"/>
    </row>
    <row r="33" spans="15:24" x14ac:dyDescent="0.25">
      <c r="O33" t="s">
        <v>23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O34">
        <v>2.15</v>
      </c>
      <c r="P34">
        <v>1.5</v>
      </c>
      <c r="Q34" s="11">
        <f>P34*O34</f>
        <v>3.2249999999999996</v>
      </c>
      <c r="R34" s="11"/>
    </row>
    <row r="35" spans="15:24" x14ac:dyDescent="0.25">
      <c r="O35">
        <v>1.1200000000000001</v>
      </c>
      <c r="P35">
        <v>1.9</v>
      </c>
      <c r="Q35" s="11">
        <f t="shared" ref="Q35:Q38" si="21">P35*O35</f>
        <v>2.1280000000000001</v>
      </c>
      <c r="R35" s="11"/>
      <c r="T35" s="6"/>
    </row>
    <row r="36" spans="15:24" x14ac:dyDescent="0.25">
      <c r="O36">
        <v>2.85</v>
      </c>
      <c r="P36" s="11">
        <v>3.12</v>
      </c>
      <c r="Q36" s="11">
        <f t="shared" si="21"/>
        <v>8.8920000000000012</v>
      </c>
      <c r="R36" s="11"/>
      <c r="S36" s="6"/>
    </row>
    <row r="37" spans="15:24" x14ac:dyDescent="0.25">
      <c r="O37">
        <v>2.1</v>
      </c>
      <c r="P37" s="11">
        <v>1.8</v>
      </c>
      <c r="Q37" s="11">
        <f t="shared" si="21"/>
        <v>3.7800000000000002</v>
      </c>
    </row>
    <row r="38" spans="15:24" x14ac:dyDescent="0.25">
      <c r="O38">
        <v>1.96</v>
      </c>
      <c r="P38" s="11">
        <v>1</v>
      </c>
      <c r="Q38" s="11">
        <f t="shared" si="21"/>
        <v>1.96</v>
      </c>
    </row>
    <row r="39" spans="15:24" x14ac:dyDescent="0.25">
      <c r="Q39" s="11">
        <f>SUM(Q34:Q38)</f>
        <v>19.985000000000003</v>
      </c>
    </row>
    <row r="40" spans="15:24" x14ac:dyDescent="0.25">
      <c r="Q40" s="11">
        <f>Q39*10.764</f>
        <v>215.11854000000002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2024-11-15T10:56:24Z</dcterms:modified>
</cp:coreProperties>
</file>