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Cosmos\APMC Vashi\Suresh Premji Kataria Bhanushali\"/>
    </mc:Choice>
  </mc:AlternateContent>
  <xr:revisionPtr revIDLastSave="0" documentId="13_ncr:1_{5F4DA7E4-0719-4E4B-B16E-02787A8245AB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H19" i="4" l="1"/>
  <c r="J21" i="4" l="1"/>
  <c r="Q8" i="4"/>
  <c r="Q6" i="4"/>
  <c r="Q5" i="4"/>
  <c r="R34" i="4"/>
  <c r="R33" i="4"/>
  <c r="R32" i="4"/>
  <c r="R31" i="4"/>
  <c r="R30" i="4"/>
  <c r="R29" i="4"/>
  <c r="R28" i="4"/>
  <c r="R27" i="4"/>
  <c r="R26" i="4"/>
  <c r="R25" i="4"/>
  <c r="R35" i="4" s="1"/>
  <c r="T35" i="4" s="1"/>
  <c r="T36" i="4" s="1"/>
  <c r="R36" i="4" l="1"/>
  <c r="R37" i="4" s="1"/>
  <c r="Q7" i="4"/>
  <c r="Q4" i="4"/>
  <c r="P3" i="4"/>
  <c r="Q2" i="4"/>
  <c r="P12" i="4" l="1"/>
  <c r="Q12" i="4" s="1"/>
  <c r="P11" i="4"/>
  <c r="Q11" i="4" s="1"/>
  <c r="P10" i="4"/>
  <c r="Q10" i="4" s="1"/>
  <c r="Q9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C13" i="4" s="1"/>
  <c r="B14" i="4"/>
  <c r="C14" i="4" s="1"/>
  <c r="B15" i="4"/>
  <c r="C15" i="4" s="1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<sst xmlns="http://schemas.openxmlformats.org/spreadsheetml/2006/main" count="31" uniqueCount="28">
  <si>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</si>
  <si>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</si>
  <si>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</si>
  <si>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</si>
  <si>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</si>
  <si>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</si>
  <si>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</si>
  <si>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</si>
  <si>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</si>
  <si>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</si>
  <si>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</si>
  <si>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</si>
  <si>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</si>
  <si>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Residential Flat No. 304, 3rd Floor, Shiv krupa Building, Village - Gajbandhan Patharli</t>
  </si>
  <si>
    <t>rate</t>
  </si>
  <si>
    <t>fmv</t>
  </si>
  <si>
    <t>ageement  -25.05.2008 = 12.95 lakhs</t>
  </si>
  <si>
    <t>oc -2009</t>
  </si>
  <si>
    <t>mca</t>
  </si>
  <si>
    <t>bal</t>
  </si>
  <si>
    <t>rate  10000 on ca</t>
  </si>
  <si>
    <t>21.05.24</t>
  </si>
  <si>
    <t>21.03.24</t>
  </si>
  <si>
    <t>26.02.24</t>
  </si>
  <si>
    <t>31.01.24</t>
  </si>
  <si>
    <t>Remark: The loading between Carpet area to Built up area is 49% For the purpose of valuation we have considered measure carpet area.</t>
  </si>
  <si>
    <t>ca</t>
  </si>
  <si>
    <t xml:space="preserve">bua - agreement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</si>
</sst>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5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448929</xdr:colOff>
      <xdr:row>48</xdr:row>
      <xdr:rowOff>10739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9A06484-DBA8-4BAD-809E-9DF8F66EAC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83329" cy="869753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534666</xdr:colOff>
      <xdr:row>51</xdr:row>
      <xdr:rowOff>77407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887DD71-4D82-4D27-B40A-3373DCD57F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9069066" cy="864990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382244</xdr:colOff>
      <xdr:row>46</xdr:row>
      <xdr:rowOff>105986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E3D9377-42C0-47E6-B981-E535E8A8F2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916644" cy="867848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409575</xdr:colOff>
      <xdr:row>45</xdr:row>
      <xdr:rowOff>95250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2FBC25B-3DA2-40B3-9442-B844B75062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87975" cy="814387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29</xdr:col>
      <xdr:colOff>409575</xdr:colOff>
      <xdr:row>49</xdr:row>
      <xdr:rowOff>142875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EEF18F0-C104-4BCF-BC01-22D3E7141F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8087975" cy="814387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35</xdr:col>
      <xdr:colOff>409575</xdr:colOff>
      <xdr:row>43</xdr:row>
      <xdr:rowOff>152400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5328063-F418-49A5-AF1E-BFFAD02616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8087975" cy="83439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2</xdr:row>
      <xdr:rowOff>0</xdr:rowOff>
    </xdr:from>
    <xdr:to>
      <xdr:col>32</xdr:col>
      <xdr:colOff>409575</xdr:colOff>
      <xdr:row>44</xdr:row>
      <xdr:rowOff>142875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C48679E-211F-4D33-A333-BA94234FF1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28800" y="381000"/>
          <a:ext cx="18087975" cy="814387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409575</xdr:colOff>
      <xdr:row>44</xdr:row>
      <xdr:rowOff>123825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7EB4D97-B22F-4F92-A651-23C7D559EB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87975" cy="83153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40"/>
  <sheetViews>
    <sheetView tabSelected="1" zoomScaleNormal="100" workbookViewId="0">
      <selection activeCell="J21" sqref="J21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791.66666666666674</v>
      </c>
      <c r="C2" s="4">
        <f>B2*1.2</f>
        <v>950</v>
      </c>
      <c r="D2" s="4">
        <f t="shared" ref="D2:D13" si="2">C2*1.2</f>
        <v>1140</v>
      </c>
      <c r="E2" s="5">
        <f t="shared" ref="E2:E13" si="3">R2</f>
        <v>6500000</v>
      </c>
      <c r="F2" s="10">
        <f t="shared" ref="F2:F13" si="4">ROUND((E2/B2),0)</f>
        <v>8211</v>
      </c>
      <c r="G2" s="10">
        <f t="shared" ref="G2:G13" si="5">ROUND((E2/C2),0)</f>
        <v>6842</v>
      </c>
      <c r="H2" s="10">
        <f t="shared" ref="H2:H13" si="6">ROUND((E2/D2),0)</f>
        <v>5702</v>
      </c>
      <c r="I2" s="4" t="e">
        <f>#REF!</f>
        <v>#REF!</v>
      </c>
      <c r="J2" s="4">
        <f t="shared" ref="J2:J13" si="7">S2</f>
        <v>0</v>
      </c>
      <c r="O2">
        <v>0</v>
      </c>
      <c r="P2">
        <v>950</v>
      </c>
      <c r="Q2">
        <f t="shared" ref="Q2:Q8" si="8">P2/1.2</f>
        <v>791.66666666666674</v>
      </c>
      <c r="R2" s="2">
        <v>6500000</v>
      </c>
      <c r="S2" s="8"/>
      <c r="T2" s="8"/>
    </row>
    <row r="3" spans="1:20" x14ac:dyDescent="0.25">
      <c r="A3" s="4">
        <f t="shared" si="0"/>
        <v>0</v>
      </c>
      <c r="B3" s="4">
        <f t="shared" si="1"/>
        <v>600</v>
      </c>
      <c r="C3" s="4">
        <f t="shared" ref="C3:C15" si="9">B3*1.2</f>
        <v>720</v>
      </c>
      <c r="D3" s="4">
        <f t="shared" si="2"/>
        <v>864</v>
      </c>
      <c r="E3" s="5">
        <f t="shared" si="3"/>
        <v>3000000</v>
      </c>
      <c r="F3" s="10">
        <f t="shared" si="4"/>
        <v>5000</v>
      </c>
      <c r="G3" s="10">
        <f t="shared" si="5"/>
        <v>4167</v>
      </c>
      <c r="H3" s="10">
        <f t="shared" si="6"/>
        <v>3472</v>
      </c>
      <c r="I3" s="4" t="e">
        <f>#REF!</f>
        <v>#REF!</v>
      </c>
      <c r="J3" s="4">
        <f t="shared" si="7"/>
        <v>0</v>
      </c>
      <c r="O3">
        <v>0</v>
      </c>
      <c r="P3">
        <f t="shared" ref="P3" si="10">O3/1.2</f>
        <v>0</v>
      </c>
      <c r="Q3">
        <v>600</v>
      </c>
      <c r="R3" s="2">
        <v>3000000</v>
      </c>
      <c r="S3" s="8"/>
      <c r="T3" s="8"/>
    </row>
    <row r="4" spans="1:20" x14ac:dyDescent="0.25">
      <c r="A4" s="4">
        <f t="shared" si="0"/>
        <v>0</v>
      </c>
      <c r="B4" s="4">
        <f t="shared" si="1"/>
        <v>404.16666666666669</v>
      </c>
      <c r="C4" s="4">
        <f t="shared" si="9"/>
        <v>485</v>
      </c>
      <c r="D4" s="4">
        <f t="shared" si="2"/>
        <v>582</v>
      </c>
      <c r="E4" s="5">
        <f t="shared" si="3"/>
        <v>5000000</v>
      </c>
      <c r="F4" s="14">
        <f t="shared" si="4"/>
        <v>12371</v>
      </c>
      <c r="G4" s="10">
        <f t="shared" si="5"/>
        <v>10309</v>
      </c>
      <c r="H4" s="14">
        <f t="shared" si="6"/>
        <v>8591</v>
      </c>
      <c r="I4" s="4" t="e">
        <f>#REF!</f>
        <v>#REF!</v>
      </c>
      <c r="J4" s="4">
        <f t="shared" si="7"/>
        <v>0</v>
      </c>
      <c r="O4">
        <v>0</v>
      </c>
      <c r="P4">
        <v>485</v>
      </c>
      <c r="Q4">
        <f t="shared" si="8"/>
        <v>404.16666666666669</v>
      </c>
      <c r="R4" s="2">
        <v>5000000</v>
      </c>
      <c r="S4" s="8"/>
      <c r="T4" s="8"/>
    </row>
    <row r="5" spans="1:20" x14ac:dyDescent="0.25">
      <c r="A5" s="4">
        <f t="shared" si="0"/>
        <v>0</v>
      </c>
      <c r="B5" s="4">
        <f t="shared" si="1"/>
        <v>595.83333333333337</v>
      </c>
      <c r="C5" s="4">
        <f t="shared" si="9"/>
        <v>715</v>
      </c>
      <c r="D5" s="4">
        <f t="shared" si="2"/>
        <v>858</v>
      </c>
      <c r="E5" s="5">
        <f t="shared" si="3"/>
        <v>4800000</v>
      </c>
      <c r="F5" s="10">
        <f t="shared" si="4"/>
        <v>8056</v>
      </c>
      <c r="G5" s="10">
        <f t="shared" si="5"/>
        <v>6713</v>
      </c>
      <c r="H5" s="10">
        <f t="shared" si="6"/>
        <v>5594</v>
      </c>
      <c r="I5" s="4" t="e">
        <f>#REF!</f>
        <v>#REF!</v>
      </c>
      <c r="J5" s="4">
        <f t="shared" si="7"/>
        <v>0</v>
      </c>
      <c r="O5">
        <v>0</v>
      </c>
      <c r="P5">
        <v>715</v>
      </c>
      <c r="Q5">
        <f>P5/1.2</f>
        <v>595.83333333333337</v>
      </c>
      <c r="R5" s="2">
        <v>4800000</v>
      </c>
      <c r="S5" s="8"/>
      <c r="T5" s="8"/>
    </row>
    <row r="6" spans="1:20" x14ac:dyDescent="0.25">
      <c r="A6" s="4">
        <f t="shared" si="0"/>
        <v>0</v>
      </c>
      <c r="B6" s="4">
        <f t="shared" si="1"/>
        <v>441.66666666666669</v>
      </c>
      <c r="C6" s="4">
        <f t="shared" si="9"/>
        <v>530</v>
      </c>
      <c r="D6" s="4">
        <f t="shared" si="2"/>
        <v>636</v>
      </c>
      <c r="E6" s="5">
        <f t="shared" si="3"/>
        <v>3500000</v>
      </c>
      <c r="F6" s="10">
        <f t="shared" si="4"/>
        <v>7925</v>
      </c>
      <c r="G6" s="10">
        <f t="shared" si="5"/>
        <v>6604</v>
      </c>
      <c r="H6" s="10">
        <f t="shared" si="6"/>
        <v>5503</v>
      </c>
      <c r="I6" s="4" t="e">
        <f>#REF!</f>
        <v>#REF!</v>
      </c>
      <c r="J6" s="4" t="str">
        <f t="shared" si="7"/>
        <v>21.05.24</v>
      </c>
      <c r="O6">
        <v>0</v>
      </c>
      <c r="P6">
        <v>530</v>
      </c>
      <c r="Q6">
        <f t="shared" si="8"/>
        <v>441.66666666666669</v>
      </c>
      <c r="R6" s="2">
        <v>3500000</v>
      </c>
      <c r="S6" s="8" t="s">
        <v>21</v>
      </c>
      <c r="T6" s="8"/>
    </row>
    <row r="7" spans="1:20" x14ac:dyDescent="0.25">
      <c r="A7" s="4">
        <f t="shared" si="0"/>
        <v>0</v>
      </c>
      <c r="B7" s="4">
        <f t="shared" si="1"/>
        <v>416.66666666666669</v>
      </c>
      <c r="C7" s="4">
        <f t="shared" si="9"/>
        <v>500</v>
      </c>
      <c r="D7" s="4">
        <f t="shared" si="2"/>
        <v>600</v>
      </c>
      <c r="E7" s="5">
        <f t="shared" si="3"/>
        <v>3350000</v>
      </c>
      <c r="F7" s="14">
        <f t="shared" si="4"/>
        <v>8040</v>
      </c>
      <c r="G7" s="10">
        <f t="shared" si="5"/>
        <v>6700</v>
      </c>
      <c r="H7" s="14">
        <f t="shared" si="6"/>
        <v>5583</v>
      </c>
      <c r="I7" s="4" t="e">
        <f>#REF!</f>
        <v>#REF!</v>
      </c>
      <c r="J7" s="4" t="str">
        <f t="shared" si="7"/>
        <v>21.03.24</v>
      </c>
      <c r="O7">
        <v>0</v>
      </c>
      <c r="P7">
        <v>500</v>
      </c>
      <c r="Q7">
        <f t="shared" si="8"/>
        <v>416.66666666666669</v>
      </c>
      <c r="R7" s="2">
        <v>3350000</v>
      </c>
      <c r="S7" s="8" t="s">
        <v>22</v>
      </c>
      <c r="T7" s="8"/>
    </row>
    <row r="8" spans="1:20" x14ac:dyDescent="0.25">
      <c r="A8" s="4">
        <f t="shared" si="0"/>
        <v>0</v>
      </c>
      <c r="B8" s="4">
        <f t="shared" si="1"/>
        <v>491.66666666666669</v>
      </c>
      <c r="C8" s="4">
        <f t="shared" si="9"/>
        <v>590</v>
      </c>
      <c r="D8" s="4">
        <f t="shared" si="2"/>
        <v>708</v>
      </c>
      <c r="E8" s="5">
        <f t="shared" si="3"/>
        <v>4100000</v>
      </c>
      <c r="F8" s="14">
        <f t="shared" si="4"/>
        <v>8339</v>
      </c>
      <c r="G8" s="10">
        <f t="shared" si="5"/>
        <v>6949</v>
      </c>
      <c r="H8" s="14">
        <f t="shared" si="6"/>
        <v>5791</v>
      </c>
      <c r="I8" s="4" t="e">
        <f>#REF!</f>
        <v>#REF!</v>
      </c>
      <c r="J8" s="4" t="str">
        <f t="shared" si="7"/>
        <v>26.02.24</v>
      </c>
      <c r="O8">
        <v>0</v>
      </c>
      <c r="P8">
        <v>590</v>
      </c>
      <c r="Q8">
        <f t="shared" si="8"/>
        <v>491.66666666666669</v>
      </c>
      <c r="R8" s="2">
        <v>4100000</v>
      </c>
      <c r="S8" s="8" t="s">
        <v>23</v>
      </c>
      <c r="T8" s="8"/>
    </row>
    <row r="9" spans="1:20" x14ac:dyDescent="0.25">
      <c r="A9" s="4">
        <f t="shared" si="0"/>
        <v>0</v>
      </c>
      <c r="B9" s="4">
        <f t="shared" si="1"/>
        <v>525.83333333333337</v>
      </c>
      <c r="C9" s="4">
        <f t="shared" si="9"/>
        <v>631</v>
      </c>
      <c r="D9" s="4">
        <f t="shared" si="2"/>
        <v>757.19999999999993</v>
      </c>
      <c r="E9" s="5">
        <f t="shared" si="3"/>
        <v>6000000</v>
      </c>
      <c r="F9" s="10">
        <f t="shared" si="4"/>
        <v>11410</v>
      </c>
      <c r="G9" s="10">
        <f t="shared" si="5"/>
        <v>9509</v>
      </c>
      <c r="H9" s="10">
        <f t="shared" si="6"/>
        <v>7924</v>
      </c>
      <c r="I9" s="4" t="e">
        <f>#REF!</f>
        <v>#REF!</v>
      </c>
      <c r="J9" s="4" t="str">
        <f t="shared" si="7"/>
        <v>31.01.24</v>
      </c>
      <c r="O9">
        <v>0</v>
      </c>
      <c r="P9">
        <v>631</v>
      </c>
      <c r="Q9">
        <f t="shared" ref="Q9:Q12" si="11">P9/1.2</f>
        <v>525.83333333333337</v>
      </c>
      <c r="R9" s="2">
        <v>6000000</v>
      </c>
      <c r="S9" s="8" t="s">
        <v>24</v>
      </c>
      <c r="T9" s="8"/>
    </row>
    <row r="10" spans="1:20" x14ac:dyDescent="0.25">
      <c r="A10" s="4">
        <f t="shared" si="0"/>
        <v>0</v>
      </c>
      <c r="B10" s="4">
        <f t="shared" si="1"/>
        <v>0</v>
      </c>
      <c r="C10" s="4">
        <f t="shared" si="9"/>
        <v>0</v>
      </c>
      <c r="D10" s="4">
        <f t="shared" si="2"/>
        <v>0</v>
      </c>
      <c r="E10" s="5">
        <f t="shared" si="3"/>
        <v>0</v>
      </c>
      <c r="F10" s="10" t="e">
        <f t="shared" si="4"/>
        <v>#DIV/0!</v>
      </c>
      <c r="G10" s="10" t="e">
        <f t="shared" si="5"/>
        <v>#DIV/0!</v>
      </c>
      <c r="H10" s="10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ref="P10:P12" si="12">O10/1.2</f>
        <v>0</v>
      </c>
      <c r="Q10">
        <f t="shared" si="11"/>
        <v>0</v>
      </c>
      <c r="R10" s="2">
        <v>0</v>
      </c>
      <c r="S10" s="8"/>
      <c r="T10" s="8"/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5">
        <f t="shared" si="3"/>
        <v>0</v>
      </c>
      <c r="F11" s="10" t="e">
        <f t="shared" si="4"/>
        <v>#DIV/0!</v>
      </c>
      <c r="G11" s="10" t="e">
        <f t="shared" si="5"/>
        <v>#DIV/0!</v>
      </c>
      <c r="H11" s="10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12"/>
        <v>0</v>
      </c>
      <c r="Q11">
        <f t="shared" si="11"/>
        <v>0</v>
      </c>
      <c r="R11" s="2">
        <v>0</v>
      </c>
      <c r="S11" s="8"/>
      <c r="T11" s="8"/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12"/>
        <v>0</v>
      </c>
      <c r="Q12">
        <f t="shared" si="11"/>
        <v>0</v>
      </c>
      <c r="R12" s="2">
        <v>0</v>
      </c>
      <c r="S12" s="8"/>
      <c r="T12" s="8"/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3">O13/1.2</f>
        <v>0</v>
      </c>
      <c r="Q13">
        <f t="shared" ref="Q13" si="14">P13/1.2</f>
        <v>0</v>
      </c>
      <c r="R13" s="2">
        <v>0</v>
      </c>
      <c r="S13" s="8"/>
      <c r="T13" s="8"/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5">C14*1.2</f>
        <v>0</v>
      </c>
      <c r="E14" s="5">
        <f t="shared" ref="E14:E15" si="16">R14</f>
        <v>0</v>
      </c>
      <c r="F14" s="10" t="e">
        <f t="shared" ref="F14:F15" si="17">ROUND((E14/B14),0)</f>
        <v>#DIV/0!</v>
      </c>
      <c r="G14" s="10" t="e">
        <f t="shared" ref="G14:G15" si="18">ROUND((E14/C14),0)</f>
        <v>#DIV/0!</v>
      </c>
      <c r="H14" s="4" t="e">
        <f t="shared" ref="H14:H15" si="19">ROUND((E14/D14),0)</f>
        <v>#DIV/0!</v>
      </c>
      <c r="I14" s="4" t="e">
        <f>#REF!</f>
        <v>#REF!</v>
      </c>
      <c r="J14" s="4">
        <f t="shared" ref="J14:J15" si="20">S14</f>
        <v>0</v>
      </c>
      <c r="O14">
        <v>0</v>
      </c>
      <c r="P14">
        <f t="shared" ref="P14:P15" si="21">O14/1.2</f>
        <v>0</v>
      </c>
      <c r="Q14">
        <f t="shared" ref="Q14:Q15" si="22">P14/1.2</f>
        <v>0</v>
      </c>
      <c r="R14" s="2">
        <v>0</v>
      </c>
      <c r="S14" s="8"/>
      <c r="T14" s="8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5"/>
        <v>0</v>
      </c>
      <c r="E15" s="5">
        <f t="shared" si="16"/>
        <v>0</v>
      </c>
      <c r="F15" s="10" t="e">
        <f t="shared" si="17"/>
        <v>#DIV/0!</v>
      </c>
      <c r="G15" s="4" t="e">
        <f t="shared" si="18"/>
        <v>#DIV/0!</v>
      </c>
      <c r="H15" s="4" t="e">
        <f t="shared" si="19"/>
        <v>#DIV/0!</v>
      </c>
      <c r="I15" s="4" t="e">
        <f>#REF!</f>
        <v>#REF!</v>
      </c>
      <c r="J15" s="4">
        <f t="shared" si="20"/>
        <v>0</v>
      </c>
      <c r="O15">
        <v>0</v>
      </c>
      <c r="P15">
        <f t="shared" si="21"/>
        <v>0</v>
      </c>
      <c r="Q15">
        <f t="shared" si="22"/>
        <v>0</v>
      </c>
      <c r="R15" s="2">
        <v>0</v>
      </c>
      <c r="S15" s="8"/>
      <c r="T15" s="8"/>
    </row>
    <row r="16" spans="1:20" x14ac:dyDescent="0.25">
      <c r="H16" t="s">
        <v>13</v>
      </c>
    </row>
    <row r="18" spans="7:24" x14ac:dyDescent="0.25">
      <c r="I18" t="s">
        <v>25</v>
      </c>
    </row>
    <row r="19" spans="7:24" x14ac:dyDescent="0.25">
      <c r="H19">
        <f>J19*1.2</f>
        <v>621.6</v>
      </c>
      <c r="I19" t="s">
        <v>26</v>
      </c>
      <c r="J19">
        <v>518</v>
      </c>
    </row>
    <row r="20" spans="7:24" x14ac:dyDescent="0.25">
      <c r="I20" t="s">
        <v>14</v>
      </c>
      <c r="J20">
        <v>8500</v>
      </c>
    </row>
    <row r="21" spans="7:24" x14ac:dyDescent="0.25">
      <c r="I21" t="s">
        <v>15</v>
      </c>
      <c r="J21">
        <f>J20*J19</f>
        <v>4403000</v>
      </c>
    </row>
    <row r="22" spans="7:24" x14ac:dyDescent="0.25">
      <c r="H22" t="s">
        <v>27</v>
      </c>
      <c r="I22">
        <v>700</v>
      </c>
    </row>
    <row r="24" spans="7:24" x14ac:dyDescent="0.25">
      <c r="P24" t="s">
        <v>18</v>
      </c>
    </row>
    <row r="25" spans="7:24" x14ac:dyDescent="0.25">
      <c r="P25">
        <v>13.85</v>
      </c>
      <c r="Q25">
        <v>9.83</v>
      </c>
      <c r="R25">
        <f>Q25*P25</f>
        <v>136.1455</v>
      </c>
    </row>
    <row r="26" spans="7:24" x14ac:dyDescent="0.25">
      <c r="G26" s="6"/>
      <c r="H26" s="6"/>
      <c r="P26">
        <v>9.2200000000000006</v>
      </c>
      <c r="Q26">
        <v>1.47</v>
      </c>
      <c r="R26">
        <f t="shared" ref="R26:R34" si="23">Q26*P26</f>
        <v>13.5534</v>
      </c>
    </row>
    <row r="27" spans="7:24" x14ac:dyDescent="0.25">
      <c r="P27">
        <v>7.07</v>
      </c>
      <c r="Q27">
        <v>2</v>
      </c>
      <c r="R27">
        <f t="shared" si="23"/>
        <v>14.14</v>
      </c>
    </row>
    <row r="28" spans="7:24" x14ac:dyDescent="0.25">
      <c r="H28" t="s">
        <v>16</v>
      </c>
      <c r="P28" s="11">
        <v>8.0399999999999991</v>
      </c>
      <c r="Q28" s="11">
        <v>13.06</v>
      </c>
      <c r="R28">
        <f t="shared" si="23"/>
        <v>105.00239999999999</v>
      </c>
      <c r="T28" s="11"/>
      <c r="U28" s="11"/>
      <c r="V28" s="11"/>
      <c r="W28" s="11"/>
      <c r="X28" s="11"/>
    </row>
    <row r="29" spans="7:24" x14ac:dyDescent="0.25">
      <c r="H29" t="s">
        <v>17</v>
      </c>
      <c r="P29" s="11">
        <v>4.32</v>
      </c>
      <c r="Q29" s="13">
        <v>6.69</v>
      </c>
      <c r="R29">
        <f t="shared" si="23"/>
        <v>28.900800000000004</v>
      </c>
      <c r="T29" s="13"/>
      <c r="U29" s="13"/>
      <c r="V29" s="11"/>
      <c r="W29" s="11"/>
      <c r="X29" s="11"/>
    </row>
    <row r="30" spans="7:24" x14ac:dyDescent="0.25">
      <c r="H30" t="s">
        <v>20</v>
      </c>
      <c r="P30" s="11">
        <v>9.67</v>
      </c>
      <c r="Q30" s="11">
        <v>13.63</v>
      </c>
      <c r="R30">
        <f t="shared" si="23"/>
        <v>131.8021</v>
      </c>
      <c r="T30" s="11"/>
      <c r="U30" s="11"/>
      <c r="V30" s="11"/>
      <c r="W30" s="11"/>
      <c r="X30" s="11"/>
    </row>
    <row r="31" spans="7:24" x14ac:dyDescent="0.25">
      <c r="P31" s="11">
        <v>9.67</v>
      </c>
      <c r="Q31" s="11">
        <v>4.8899999999999997</v>
      </c>
      <c r="R31">
        <f t="shared" si="23"/>
        <v>47.286299999999997</v>
      </c>
      <c r="S31" t="s">
        <v>19</v>
      </c>
      <c r="T31" s="11"/>
      <c r="U31" s="11"/>
      <c r="V31" s="11"/>
      <c r="W31" s="11"/>
      <c r="X31" s="11"/>
    </row>
    <row r="32" spans="7:24" x14ac:dyDescent="0.25">
      <c r="P32" s="11">
        <v>3.07</v>
      </c>
      <c r="Q32" s="11">
        <v>2.8</v>
      </c>
      <c r="R32">
        <f t="shared" si="23"/>
        <v>8.5959999999999983</v>
      </c>
      <c r="T32" s="12"/>
      <c r="U32" s="12"/>
      <c r="V32" s="11"/>
      <c r="W32" s="11"/>
      <c r="X32" s="11"/>
    </row>
    <row r="33" spans="16:24" x14ac:dyDescent="0.25">
      <c r="P33" s="11">
        <v>3.55</v>
      </c>
      <c r="Q33" s="11">
        <v>3</v>
      </c>
      <c r="R33">
        <f t="shared" si="23"/>
        <v>10.649999999999999</v>
      </c>
      <c r="T33" s="11"/>
      <c r="U33" s="11"/>
      <c r="V33" s="11"/>
      <c r="W33" s="11"/>
      <c r="X33" s="11"/>
    </row>
    <row r="34" spans="16:24" x14ac:dyDescent="0.25">
      <c r="P34" s="11">
        <v>6.64</v>
      </c>
      <c r="Q34" s="11">
        <v>3.35</v>
      </c>
      <c r="R34">
        <f t="shared" si="23"/>
        <v>22.244</v>
      </c>
      <c r="T34" s="11"/>
      <c r="U34" s="11"/>
      <c r="V34" s="11"/>
      <c r="W34" s="11"/>
      <c r="X34" s="11"/>
    </row>
    <row r="35" spans="16:24" x14ac:dyDescent="0.25">
      <c r="P35" s="11"/>
      <c r="Q35" s="11"/>
      <c r="R35">
        <f>SUM(R25:R34)</f>
        <v>518.32050000000004</v>
      </c>
      <c r="S35">
        <v>9000</v>
      </c>
      <c r="T35" s="11">
        <f>S35*R35</f>
        <v>4664884.5</v>
      </c>
      <c r="U35" s="11"/>
      <c r="V35" s="11"/>
      <c r="W35" s="11"/>
      <c r="X35" s="11"/>
    </row>
    <row r="36" spans="16:24" x14ac:dyDescent="0.25">
      <c r="P36" s="11"/>
      <c r="Q36" s="11"/>
      <c r="R36">
        <f>R35-47.28</f>
        <v>471.04050000000007</v>
      </c>
      <c r="S36" s="6"/>
      <c r="T36" s="11">
        <f>T35/700</f>
        <v>6664.1207142857147</v>
      </c>
      <c r="U36" s="11"/>
      <c r="V36" s="11"/>
      <c r="W36" s="11"/>
      <c r="X36" s="11"/>
    </row>
    <row r="37" spans="16:24" x14ac:dyDescent="0.25">
      <c r="P37" s="11"/>
      <c r="Q37" s="11"/>
      <c r="R37" s="11">
        <f>I22/R36</f>
        <v>1.4860717921282776</v>
      </c>
      <c r="S37" s="6"/>
      <c r="T37" s="11"/>
      <c r="U37" s="11"/>
      <c r="V37" s="11"/>
      <c r="W37" s="11"/>
      <c r="X37" s="11"/>
    </row>
    <row r="38" spans="16:24" x14ac:dyDescent="0.25">
      <c r="Q38" s="11"/>
      <c r="R38" s="11"/>
    </row>
    <row r="39" spans="16:24" x14ac:dyDescent="0.25">
      <c r="Q39" s="11"/>
      <c r="R39" s="11"/>
      <c r="T39" s="6"/>
    </row>
    <row r="40" spans="16:24" x14ac:dyDescent="0.25">
      <c r="P40" s="11"/>
      <c r="Q40" s="11"/>
      <c r="R40" s="11"/>
      <c r="S40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D3" sqref="D3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2024-11-15T09:56:39Z</dcterms:modified>
</cp:coreProperties>
</file>