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prita viswanathan - SBI - Approx\"/>
    </mc:Choice>
  </mc:AlternateContent>
  <xr:revisionPtr revIDLastSave="0" documentId="13_ncr:1_{413C711B-2CFE-4D29-8ABA-9815668E844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F35" i="4"/>
  <c r="Y14" i="18" l="1"/>
  <c r="X14" i="18"/>
  <c r="S20" i="17"/>
  <c r="R20" i="17"/>
  <c r="T14" i="16"/>
  <c r="S14" i="16"/>
  <c r="S12" i="15"/>
  <c r="R12" i="15"/>
  <c r="T21" i="14"/>
  <c r="S21" i="14"/>
  <c r="S10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<sst xmlns="http://schemas.openxmlformats.org/spreadsheetml/2006/main" count="51" uniqueCount="45">
  <si>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</si>
  <si>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</si>
  <si>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</si>
  <si>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</si>
  <si>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</si>
  <si>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</si>
  <si>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</si>
  <si>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</si>
  <si>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</si>
  <si>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</si>
  <si>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</si>
  <si>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</si>
  <si>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</si>
  <si>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</si>
  <si>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</si>
  <si>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</si>
  <si>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</si>
  <si>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</si>
  <si>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</si>
  <si>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</si>
  <si>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</si>
  <si>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</si>
  <si>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</si>
  <si>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</si>
  <si>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</si>
  <si>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</si>
  <si>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</si>
  <si>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</si>
  <si>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</si>
  <si>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</si>
  <si>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</si>
  <si>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</si>
  <si>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</si>
  <si>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</si>
  <si>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</si>
  <si>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</si>
  <si>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</si>
  <si>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</si>
  <si>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</si>
  <si>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</si>
  <si>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HLC CBD Belapur ) - prita viswanathan</t>
  </si>
  <si>
    <t>Agree CA</t>
  </si>
  <si>
    <t>Open Bal</t>
  </si>
  <si>
    <t>Niche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</si>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</sst>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42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B16C9-19DA-46D0-9092-00DEF8A4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563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0</xdr:row>
      <xdr:rowOff>9525</xdr:rowOff>
    </xdr:from>
    <xdr:to>
      <xdr:col>15</xdr:col>
      <xdr:colOff>153390</xdr:colOff>
      <xdr:row>45</xdr:row>
      <xdr:rowOff>153616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ECE98-9498-49F1-BA85-82A6816C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0275" y="9525"/>
          <a:ext cx="7097115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41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6F8B5-C7CE-4C62-8D56-19EB0BA2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6687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047C7-0114-48CC-B3EF-4CFCDF83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973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86701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6FE0C-9423-4380-848D-8D8831A6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99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29770</xdr:colOff>
      <xdr:row>49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1F748-2B51-47E9-98F0-A89FB00E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64170" cy="8030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07A0E-F99E-42CF-A5D9-E6ACC5E5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8049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562989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38369-9155-43C7-B611-FAA457B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68589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391515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716B4-65D1-49D8-A3AC-C16F8AB5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97115" cy="8992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372463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82824-EF6F-41D7-B3A3-6AE98BA0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78063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35" sqref="X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690</v>
      </c>
      <c r="C3" s="4">
        <f>B3*1.2</f>
        <v>828</v>
      </c>
      <c r="D3" s="4">
        <f t="shared" ref="D3:D14" si="2">C3*1.2</f>
        <v>993.59999999999991</v>
      </c>
      <c r="E3" s="5">
        <f t="shared" ref="E3:E14" si="3">R3</f>
        <v>6301000</v>
      </c>
      <c r="F3" s="9">
        <f t="shared" ref="F3:F14" si="4">ROUND((E3/B3),0)</f>
        <v>9132</v>
      </c>
      <c r="G3" s="9">
        <f t="shared" ref="G3:G14" si="5">ROUND((E3/C3),0)</f>
        <v>7610</v>
      </c>
      <c r="H3" s="9">
        <f t="shared" ref="H3:H14" si="6">ROUND((E3/D3),0)</f>
        <v>6342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690</v>
      </c>
      <c r="R3" s="2">
        <v>6301000</v>
      </c>
    </row>
    <row r="4" spans="1:20" x14ac:dyDescent="0.25">
      <c r="A4" s="4">
        <f t="shared" ref="A4:A9" si="9">N4</f>
        <v>0</v>
      </c>
      <c r="B4" s="4">
        <f t="shared" ref="B4:B9" si="10">Q4</f>
        <v>1303</v>
      </c>
      <c r="C4" s="4">
        <f t="shared" ref="C4:C9" si="11">B4*1.2</f>
        <v>1563.6</v>
      </c>
      <c r="D4" s="4">
        <f t="shared" ref="D4:D9" si="12">C4*1.2</f>
        <v>1876.3199999999997</v>
      </c>
      <c r="E4" s="5">
        <f t="shared" ref="E4:E9" si="13">R4</f>
        <v>12000000</v>
      </c>
      <c r="F4" s="9">
        <f t="shared" ref="F4:F9" si="14">ROUND((E4/B4),0)</f>
        <v>9210</v>
      </c>
      <c r="G4" s="9">
        <f t="shared" ref="G4:G9" si="15">ROUND((E4/C4),0)</f>
        <v>7675</v>
      </c>
      <c r="H4" s="9">
        <f t="shared" ref="H4:H9" si="16">ROUND((E4/D4),0)</f>
        <v>6395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1303</v>
      </c>
      <c r="R4" s="2">
        <v>12000000</v>
      </c>
    </row>
    <row r="5" spans="1:20" x14ac:dyDescent="0.25">
      <c r="A5" s="4">
        <f t="shared" si="9"/>
        <v>0</v>
      </c>
      <c r="B5" s="4">
        <f t="shared" si="10"/>
        <v>713</v>
      </c>
      <c r="C5" s="4">
        <f t="shared" si="11"/>
        <v>855.6</v>
      </c>
      <c r="D5" s="4">
        <f t="shared" si="12"/>
        <v>1026.72</v>
      </c>
      <c r="E5" s="5">
        <f t="shared" si="13"/>
        <v>6521250</v>
      </c>
      <c r="F5" s="9">
        <f t="shared" si="14"/>
        <v>9146</v>
      </c>
      <c r="G5" s="9">
        <f t="shared" si="15"/>
        <v>7622</v>
      </c>
      <c r="H5" s="9">
        <f t="shared" si="16"/>
        <v>6352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713</v>
      </c>
      <c r="R5" s="2">
        <v>6521250</v>
      </c>
    </row>
    <row r="6" spans="1:20" s="42" customFormat="1" x14ac:dyDescent="0.25">
      <c r="A6" s="43">
        <f t="shared" si="9"/>
        <v>0</v>
      </c>
      <c r="B6" s="43">
        <f t="shared" si="10"/>
        <v>713</v>
      </c>
      <c r="C6" s="43">
        <f t="shared" si="11"/>
        <v>855.6</v>
      </c>
      <c r="D6" s="43">
        <f t="shared" si="12"/>
        <v>1026.72</v>
      </c>
      <c r="E6" s="44">
        <f t="shared" si="13"/>
        <v>11100000</v>
      </c>
      <c r="F6" s="43">
        <f t="shared" si="14"/>
        <v>15568</v>
      </c>
      <c r="G6" s="43">
        <f t="shared" si="15"/>
        <v>12973</v>
      </c>
      <c r="H6" s="43">
        <f t="shared" si="16"/>
        <v>10811</v>
      </c>
      <c r="I6" s="43" t="e">
        <f>#REF!</f>
        <v>#REF!</v>
      </c>
      <c r="J6" s="43">
        <f t="shared" si="17"/>
        <v>0</v>
      </c>
      <c r="O6" s="42">
        <v>0</v>
      </c>
      <c r="P6" s="42">
        <f t="shared" si="18"/>
        <v>0</v>
      </c>
      <c r="Q6" s="42">
        <v>713</v>
      </c>
      <c r="R6" s="45">
        <v>11100000</v>
      </c>
    </row>
    <row r="7" spans="1:20" x14ac:dyDescent="0.25">
      <c r="A7" s="4">
        <f t="shared" si="9"/>
        <v>0</v>
      </c>
      <c r="B7" s="4">
        <f t="shared" si="10"/>
        <v>801</v>
      </c>
      <c r="C7" s="4">
        <f t="shared" si="11"/>
        <v>961.19999999999993</v>
      </c>
      <c r="D7" s="4">
        <f t="shared" si="12"/>
        <v>1153.4399999999998</v>
      </c>
      <c r="E7" s="5">
        <f t="shared" si="13"/>
        <v>10323750</v>
      </c>
      <c r="F7" s="9">
        <f t="shared" si="14"/>
        <v>12889</v>
      </c>
      <c r="G7" s="9">
        <f t="shared" si="15"/>
        <v>10740</v>
      </c>
      <c r="H7" s="9">
        <f t="shared" si="16"/>
        <v>8950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801</v>
      </c>
      <c r="R7" s="2">
        <v>10323750</v>
      </c>
    </row>
    <row r="8" spans="1:20" s="42" customFormat="1" x14ac:dyDescent="0.25">
      <c r="A8" s="43">
        <f t="shared" si="9"/>
        <v>0</v>
      </c>
      <c r="B8" s="43">
        <f t="shared" si="10"/>
        <v>1096</v>
      </c>
      <c r="C8" s="43">
        <f t="shared" si="11"/>
        <v>1315.2</v>
      </c>
      <c r="D8" s="43">
        <f t="shared" si="12"/>
        <v>1578.24</v>
      </c>
      <c r="E8" s="44">
        <f t="shared" si="13"/>
        <v>16474500</v>
      </c>
      <c r="F8" s="43">
        <f t="shared" si="14"/>
        <v>15031</v>
      </c>
      <c r="G8" s="43">
        <f t="shared" si="15"/>
        <v>12526</v>
      </c>
      <c r="H8" s="43">
        <f t="shared" si="16"/>
        <v>10439</v>
      </c>
      <c r="I8" s="43" t="e">
        <f>#REF!</f>
        <v>#REF!</v>
      </c>
      <c r="J8" s="43">
        <f t="shared" si="17"/>
        <v>0</v>
      </c>
      <c r="O8" s="42">
        <v>0</v>
      </c>
      <c r="P8" s="42">
        <f t="shared" si="18"/>
        <v>0</v>
      </c>
      <c r="Q8" s="42">
        <v>1096</v>
      </c>
      <c r="R8" s="45">
        <v>16474500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1100</v>
      </c>
      <c r="C16" s="4">
        <f>B16*1.2</f>
        <v>1320</v>
      </c>
      <c r="D16" s="4">
        <f t="shared" ref="D16:D28" si="34">C16*1.2</f>
        <v>1584</v>
      </c>
      <c r="E16" s="5">
        <f t="shared" ref="E16:E28" si="35">R16</f>
        <v>16800000</v>
      </c>
      <c r="F16" s="9">
        <f t="shared" ref="F16:F28" si="36">ROUND((E16/B16),0)</f>
        <v>15273</v>
      </c>
      <c r="G16" s="9">
        <f t="shared" ref="G16:G28" si="37">ROUND((E16/C16),0)</f>
        <v>12727</v>
      </c>
      <c r="H16" s="9">
        <f t="shared" ref="H16:H28" si="38">ROUND((E16/D16),0)</f>
        <v>10606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1100</v>
      </c>
      <c r="R16" s="2">
        <v>16800000</v>
      </c>
    </row>
    <row r="17" spans="1:24" x14ac:dyDescent="0.25">
      <c r="A17" s="4">
        <f t="shared" si="32"/>
        <v>0</v>
      </c>
      <c r="B17" s="4">
        <f t="shared" si="33"/>
        <v>996</v>
      </c>
      <c r="C17" s="4">
        <f t="shared" ref="C17:C28" si="41">B17*1.2</f>
        <v>1195.2</v>
      </c>
      <c r="D17" s="4">
        <f t="shared" si="34"/>
        <v>1434.24</v>
      </c>
      <c r="E17" s="5">
        <f t="shared" si="35"/>
        <v>15500000</v>
      </c>
      <c r="F17" s="9">
        <f t="shared" si="36"/>
        <v>15562</v>
      </c>
      <c r="G17" s="9">
        <f t="shared" si="37"/>
        <v>12969</v>
      </c>
      <c r="H17" s="9">
        <f t="shared" si="38"/>
        <v>10807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996</v>
      </c>
      <c r="R17" s="2">
        <v>15500000</v>
      </c>
    </row>
    <row r="18" spans="1:24" s="42" customFormat="1" x14ac:dyDescent="0.25">
      <c r="A18" s="43">
        <f t="shared" si="32"/>
        <v>0</v>
      </c>
      <c r="B18" s="43">
        <f t="shared" si="33"/>
        <v>728</v>
      </c>
      <c r="C18" s="43">
        <f t="shared" si="41"/>
        <v>873.6</v>
      </c>
      <c r="D18" s="43">
        <f t="shared" si="34"/>
        <v>1048.32</v>
      </c>
      <c r="E18" s="44">
        <f t="shared" si="35"/>
        <v>12600000</v>
      </c>
      <c r="F18" s="43">
        <f t="shared" si="36"/>
        <v>17308</v>
      </c>
      <c r="G18" s="43">
        <f t="shared" si="37"/>
        <v>14423</v>
      </c>
      <c r="H18" s="43">
        <f t="shared" si="38"/>
        <v>12019</v>
      </c>
      <c r="I18" s="43" t="e">
        <f>#REF!</f>
        <v>#REF!</v>
      </c>
      <c r="J18" s="43">
        <f t="shared" si="39"/>
        <v>0</v>
      </c>
      <c r="O18" s="42">
        <v>0</v>
      </c>
      <c r="P18" s="42">
        <f t="shared" si="40"/>
        <v>0</v>
      </c>
      <c r="Q18" s="42">
        <v>728</v>
      </c>
      <c r="R18" s="45">
        <v>12600000</v>
      </c>
    </row>
    <row r="19" spans="1:24" s="42" customFormat="1" x14ac:dyDescent="0.25">
      <c r="A19" s="43">
        <f t="shared" si="32"/>
        <v>0</v>
      </c>
      <c r="B19" s="43">
        <f t="shared" si="33"/>
        <v>729</v>
      </c>
      <c r="C19" s="43">
        <f t="shared" si="41"/>
        <v>874.8</v>
      </c>
      <c r="D19" s="43">
        <f t="shared" si="34"/>
        <v>1049.76</v>
      </c>
      <c r="E19" s="44">
        <f t="shared" si="35"/>
        <v>12500000</v>
      </c>
      <c r="F19" s="43">
        <f t="shared" si="36"/>
        <v>17147</v>
      </c>
      <c r="G19" s="43">
        <f t="shared" si="37"/>
        <v>14289</v>
      </c>
      <c r="H19" s="43">
        <f t="shared" si="38"/>
        <v>11907</v>
      </c>
      <c r="I19" s="43" t="e">
        <f>#REF!</f>
        <v>#REF!</v>
      </c>
      <c r="J19" s="43">
        <f t="shared" si="39"/>
        <v>0</v>
      </c>
      <c r="O19" s="42">
        <v>0</v>
      </c>
      <c r="P19" s="42">
        <f t="shared" si="40"/>
        <v>0</v>
      </c>
      <c r="Q19" s="42">
        <v>729</v>
      </c>
      <c r="R19" s="45">
        <v>12500000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E32" t="s">
        <v>41</v>
      </c>
      <c r="F32" s="7">
        <v>56.9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42</v>
      </c>
      <c r="F33" s="7">
        <v>5.0149999999999997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E34" t="s">
        <v>43</v>
      </c>
      <c r="F34" s="7">
        <v>4.2850000000000001</v>
      </c>
      <c r="S34" s="10"/>
      <c r="T34" s="10"/>
      <c r="U34" s="17" t="s">
        <v>18</v>
      </c>
      <c r="V34" s="23"/>
      <c r="W34" s="24">
        <f>W35-W33</f>
        <v>61</v>
      </c>
      <c r="X34" s="41">
        <v>2025</v>
      </c>
      <c r="Y34" t="s">
        <v>44</v>
      </c>
    </row>
    <row r="35" spans="5:25" ht="15.75" x14ac:dyDescent="0.25">
      <c r="F35" s="7">
        <f>SUM(F32:F34)</f>
        <v>66.2</v>
      </c>
      <c r="G35">
        <f>F35*10.764</f>
        <v>712.57679999999993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R37" s="42"/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713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11764500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11529210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9411600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2139000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24509.375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S44"/>
  <sheetViews>
    <sheetView zoomScaleNormal="100" workbookViewId="0">
      <selection activeCell="S11" sqref="S11"/>
    </sheetView>
  </sheetViews>
  <sheetFormatPr defaultRowHeight="15" x14ac:dyDescent="0.25"/>
  <sheetData>
    <row r="10" spans="18:19" x14ac:dyDescent="0.25">
      <c r="R10">
        <v>64.08</v>
      </c>
      <c r="S10">
        <f>R10*10.764</f>
        <v>689.75711999999999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T21"/>
  <sheetViews>
    <sheetView topLeftCell="A6" workbookViewId="0">
      <selection activeCell="T21" sqref="T21"/>
    </sheetView>
  </sheetViews>
  <sheetFormatPr defaultRowHeight="15" x14ac:dyDescent="0.25"/>
  <sheetData>
    <row r="17" spans="19:20" x14ac:dyDescent="0.25">
      <c r="S17">
        <v>103.562</v>
      </c>
    </row>
    <row r="18" spans="19:20" x14ac:dyDescent="0.25">
      <c r="S18">
        <v>12.83</v>
      </c>
    </row>
    <row r="19" spans="19:20" x14ac:dyDescent="0.25">
      <c r="S19">
        <v>3.165</v>
      </c>
    </row>
    <row r="20" spans="19:20" x14ac:dyDescent="0.25">
      <c r="S20">
        <v>1.48</v>
      </c>
    </row>
    <row r="21" spans="19:20" x14ac:dyDescent="0.25">
      <c r="S21">
        <f>SUM(S17:S20)</f>
        <v>121.03700000000001</v>
      </c>
      <c r="T21">
        <f>S21*10.764</f>
        <v>1302.8422679999999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S12" sqref="S12"/>
    </sheetView>
  </sheetViews>
  <sheetFormatPr defaultRowHeight="15" x14ac:dyDescent="0.25"/>
  <sheetData>
    <row r="2" spans="1:19" x14ac:dyDescent="0.25">
      <c r="A2" s="6"/>
    </row>
    <row r="9" spans="1:19" x14ac:dyDescent="0.25">
      <c r="R9">
        <v>56.9</v>
      </c>
    </row>
    <row r="10" spans="1:19" x14ac:dyDescent="0.25">
      <c r="R10">
        <v>5.0199999999999996</v>
      </c>
    </row>
    <row r="11" spans="1:19" x14ac:dyDescent="0.25">
      <c r="R11">
        <v>4.29</v>
      </c>
    </row>
    <row r="12" spans="1:19" x14ac:dyDescent="0.25">
      <c r="R12">
        <f>SUM(R9:R11)</f>
        <v>66.210000000000008</v>
      </c>
      <c r="S12">
        <f>R12*10.764</f>
        <v>712.68444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1:T19"/>
  <sheetViews>
    <sheetView zoomScaleNormal="100" workbookViewId="0">
      <selection activeCell="T15" sqref="T15"/>
    </sheetView>
  </sheetViews>
  <sheetFormatPr defaultRowHeight="15" x14ac:dyDescent="0.25"/>
  <sheetData>
    <row r="11" spans="19:20" x14ac:dyDescent="0.25">
      <c r="S11">
        <v>56.9</v>
      </c>
    </row>
    <row r="12" spans="19:20" x14ac:dyDescent="0.25">
      <c r="S12">
        <v>5.0199999999999996</v>
      </c>
    </row>
    <row r="13" spans="19:20" x14ac:dyDescent="0.25">
      <c r="S13">
        <v>4.29</v>
      </c>
    </row>
    <row r="14" spans="19:20" x14ac:dyDescent="0.25">
      <c r="S14">
        <f>SUM(S11:S13)</f>
        <v>66.210000000000008</v>
      </c>
      <c r="T14">
        <f>S14*10.764</f>
        <v>712.68444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S20"/>
  <sheetViews>
    <sheetView topLeftCell="A7" zoomScaleNormal="100" workbookViewId="0">
      <selection activeCell="S21" sqref="S21"/>
    </sheetView>
  </sheetViews>
  <sheetFormatPr defaultRowHeight="15" x14ac:dyDescent="0.25"/>
  <sheetData>
    <row r="17" spans="18:19" x14ac:dyDescent="0.25">
      <c r="R17">
        <v>64.08</v>
      </c>
    </row>
    <row r="18" spans="18:19" x14ac:dyDescent="0.25">
      <c r="R18">
        <v>8.25</v>
      </c>
    </row>
    <row r="19" spans="18:19" x14ac:dyDescent="0.25">
      <c r="R19">
        <v>2.1</v>
      </c>
    </row>
    <row r="20" spans="18:19" x14ac:dyDescent="0.25">
      <c r="R20">
        <f>SUM(R17:R19)</f>
        <v>74.429999999999993</v>
      </c>
      <c r="S20">
        <f>R20*10.764</f>
        <v>801.16451999999992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4"/>
  <sheetViews>
    <sheetView topLeftCell="F1" zoomScaleNormal="100" workbookViewId="0">
      <selection activeCell="Y15" sqref="Y15"/>
    </sheetView>
  </sheetViews>
  <sheetFormatPr defaultRowHeight="15" x14ac:dyDescent="0.25"/>
  <sheetData>
    <row r="11" spans="24:25" x14ac:dyDescent="0.25">
      <c r="X11">
        <v>86.59</v>
      </c>
    </row>
    <row r="12" spans="24:25" x14ac:dyDescent="0.25">
      <c r="X12">
        <v>12.81</v>
      </c>
    </row>
    <row r="13" spans="24:25" x14ac:dyDescent="0.25">
      <c r="X13">
        <v>2.4500000000000002</v>
      </c>
    </row>
    <row r="14" spans="24:25" x14ac:dyDescent="0.25">
      <c r="X14">
        <f>SUM(X11:X13)</f>
        <v>101.85000000000001</v>
      </c>
      <c r="Y14">
        <f>X14*10.764</f>
        <v>1096.3134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2024-11-16T05:52:38Z</dcterms:modified>
</cp:coreProperties>
</file>