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4\Amit Gangadhur Singh - SBI - Approx\"/>
    </mc:Choice>
  </mc:AlternateContent>
  <xr:revisionPtr revIDLastSave="0" documentId="13_ncr:1_{6E0D0F1D-64D7-4F85-B34B-40439FE6DF3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T17" i="17" l="1"/>
  <c r="T11" i="16"/>
  <c r="T9" i="15"/>
  <c r="T16" i="14"/>
  <c r="U9" i="13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<sst xmlns="http://schemas.openxmlformats.org/spreadsheetml/2006/main" count="49" uniqueCount="43">
  <si>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</si>
  <si>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</si>
  <si>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</si>
  <si>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</si>
  <si>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</si>
  <si>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</si>
  <si>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</si>
  <si>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</si>
  <si>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</si>
  <si>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</si>
  <si>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</si>
  <si>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</si>
  <si>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</si>
  <si>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</si>
  <si>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</si>
  <si>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</si>
  <si>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</si>
  <si>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</si>
  <si>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</si>
  <si>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</si>
  <si>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</si>
  <si>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</si>
  <si>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</si>
  <si>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</si>
  <si>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</si>
  <si>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</si>
  <si>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</si>
  <si>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</si>
  <si>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</si>
  <si>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</si>
  <si>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</si>
  <si>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</si>
  <si>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</si>
  <si>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</si>
  <si>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</si>
  <si>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</si>
  <si>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</si>
  <si>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</si>
  <si>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</si>
  <si>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</si>
  <si>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Andheri (East)  - Amit Gangadhur Singh</t>
  </si>
  <si>
    <t>Agree CA</t>
  </si>
  <si>
    <t>As per 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</si>
</sst>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220297</xdr:colOff>
      <xdr:row>35</xdr:row>
      <xdr:rowOff>38972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426EED-CAD6-4C9B-998D-A24A86155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54697" cy="624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286981</xdr:colOff>
      <xdr:row>39</xdr:row>
      <xdr:rowOff>115193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DFEE8-1485-47C0-BBC2-D39D5F47C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21381" cy="6401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172665</xdr:colOff>
      <xdr:row>32</xdr:row>
      <xdr:rowOff>124667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0671D-C021-4945-AD15-2C2E889C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07065" cy="603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191718</xdr:colOff>
      <xdr:row>34</xdr:row>
      <xdr:rowOff>10357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B64A3B-3A09-4DDA-92B5-8389A44F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26118" cy="59634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277455</xdr:colOff>
      <xdr:row>38</xdr:row>
      <xdr:rowOff>105614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81627-4F00-4FA3-8060-FE1D0797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11855" cy="6011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17</xdr:col>
      <xdr:colOff>496305</xdr:colOff>
      <xdr:row>47</xdr:row>
      <xdr:rowOff>29829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4F1641-80C0-4CCD-91AA-D94B5FC6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201905" cy="8983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2" zoomScaleNormal="100" workbookViewId="0">
      <selection activeCell="W45" sqref="W4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531</v>
      </c>
      <c r="C3" s="4">
        <f>B3*1.2</f>
        <v>637.19999999999993</v>
      </c>
      <c r="D3" s="4">
        <f t="shared" ref="D3:D14" si="2">C3*1.2</f>
        <v>764.63999999999987</v>
      </c>
      <c r="E3" s="5">
        <f t="shared" ref="E3:E14" si="3">R3</f>
        <v>9929700</v>
      </c>
      <c r="F3" s="9">
        <f t="shared" ref="F3:F14" si="4">ROUND((E3/B3),0)</f>
        <v>18700</v>
      </c>
      <c r="G3" s="9">
        <f t="shared" ref="G3:G14" si="5">ROUND((E3/C3),0)</f>
        <v>15583</v>
      </c>
      <c r="H3" s="9">
        <f t="shared" ref="H3:H14" si="6">ROUND((E3/D3),0)</f>
        <v>12986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531</v>
      </c>
      <c r="R3" s="2">
        <v>9929700</v>
      </c>
    </row>
    <row r="4" spans="1:20" x14ac:dyDescent="0.25">
      <c r="A4" s="4">
        <f t="shared" ref="A4:A9" si="9">N4</f>
        <v>0</v>
      </c>
      <c r="B4" s="4">
        <f t="shared" ref="B4:B9" si="10">Q4</f>
        <v>531</v>
      </c>
      <c r="C4" s="4">
        <f t="shared" ref="C4:C9" si="11">B4*1.2</f>
        <v>637.19999999999993</v>
      </c>
      <c r="D4" s="4">
        <f t="shared" ref="D4:D9" si="12">C4*1.2</f>
        <v>764.63999999999987</v>
      </c>
      <c r="E4" s="5">
        <f t="shared" ref="E4:E9" si="13">R4</f>
        <v>7434000</v>
      </c>
      <c r="F4" s="9">
        <f t="shared" ref="F4:F9" si="14">ROUND((E4/B4),0)</f>
        <v>14000</v>
      </c>
      <c r="G4" s="9">
        <f t="shared" ref="G4:G9" si="15">ROUND((E4/C4),0)</f>
        <v>11667</v>
      </c>
      <c r="H4" s="9">
        <f t="shared" ref="H4:H9" si="16">ROUND((E4/D4),0)</f>
        <v>9722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v>531</v>
      </c>
      <c r="R4" s="2">
        <v>7434000</v>
      </c>
    </row>
    <row r="5" spans="1:20" x14ac:dyDescent="0.25">
      <c r="A5" s="4">
        <f t="shared" si="9"/>
        <v>0</v>
      </c>
      <c r="B5" s="4">
        <f t="shared" si="10"/>
        <v>351</v>
      </c>
      <c r="C5" s="4">
        <f t="shared" si="11"/>
        <v>421.2</v>
      </c>
      <c r="D5" s="4">
        <f t="shared" si="12"/>
        <v>505.43999999999994</v>
      </c>
      <c r="E5" s="5">
        <f t="shared" si="13"/>
        <v>4220000</v>
      </c>
      <c r="F5" s="9">
        <f t="shared" si="14"/>
        <v>12023</v>
      </c>
      <c r="G5" s="9">
        <f t="shared" si="15"/>
        <v>10019</v>
      </c>
      <c r="H5" s="9">
        <f t="shared" si="16"/>
        <v>8349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351</v>
      </c>
      <c r="R5" s="2">
        <v>4220000</v>
      </c>
    </row>
    <row r="6" spans="1:20" x14ac:dyDescent="0.25">
      <c r="A6" s="4">
        <f t="shared" si="9"/>
        <v>0</v>
      </c>
      <c r="B6" s="4">
        <f t="shared" si="10"/>
        <v>386</v>
      </c>
      <c r="C6" s="4">
        <f t="shared" si="11"/>
        <v>463.2</v>
      </c>
      <c r="D6" s="4">
        <f t="shared" si="12"/>
        <v>555.83999999999992</v>
      </c>
      <c r="E6" s="5">
        <f t="shared" si="13"/>
        <v>7230600</v>
      </c>
      <c r="F6" s="9">
        <f t="shared" si="14"/>
        <v>18732</v>
      </c>
      <c r="G6" s="9">
        <f t="shared" si="15"/>
        <v>15610</v>
      </c>
      <c r="H6" s="9">
        <f t="shared" si="16"/>
        <v>13008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v>386</v>
      </c>
      <c r="R6" s="2">
        <v>7230600</v>
      </c>
    </row>
    <row r="7" spans="1:20" x14ac:dyDescent="0.25">
      <c r="A7" s="4">
        <f t="shared" si="9"/>
        <v>0</v>
      </c>
      <c r="B7" s="4">
        <f t="shared" si="10"/>
        <v>386</v>
      </c>
      <c r="C7" s="4">
        <f t="shared" si="11"/>
        <v>463.2</v>
      </c>
      <c r="D7" s="4">
        <f t="shared" si="12"/>
        <v>555.83999999999992</v>
      </c>
      <c r="E7" s="5">
        <f t="shared" si="13"/>
        <v>7230600</v>
      </c>
      <c r="F7" s="9">
        <f t="shared" si="14"/>
        <v>18732</v>
      </c>
      <c r="G7" s="9">
        <f t="shared" si="15"/>
        <v>15610</v>
      </c>
      <c r="H7" s="9">
        <f t="shared" si="16"/>
        <v>13008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v>386</v>
      </c>
      <c r="R7" s="2">
        <v>7230600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ref="Q4:Q9" si="19">P8/1.2</f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531</v>
      </c>
      <c r="C16" s="4">
        <f>B16*1.2</f>
        <v>637.19999999999993</v>
      </c>
      <c r="D16" s="4">
        <f t="shared" ref="D16:D28" si="34">C16*1.2</f>
        <v>764.63999999999987</v>
      </c>
      <c r="E16" s="5">
        <f t="shared" ref="E16:E28" si="35">R16</f>
        <v>11500000</v>
      </c>
      <c r="F16" s="9">
        <f t="shared" ref="F16:F28" si="36">ROUND((E16/B16),0)</f>
        <v>21657</v>
      </c>
      <c r="G16" s="9">
        <f t="shared" ref="G16:G28" si="37">ROUND((E16/C16),0)</f>
        <v>18048</v>
      </c>
      <c r="H16" s="9">
        <f t="shared" ref="H16:H28" si="38">ROUND((E16/D16),0)</f>
        <v>15040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531</v>
      </c>
      <c r="R16" s="2">
        <v>11500000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20500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41</v>
      </c>
      <c r="F31" s="7">
        <v>49.33</v>
      </c>
      <c r="G31">
        <f>F31*10.764</f>
        <v>530.98811999999998</v>
      </c>
      <c r="S31" s="10"/>
      <c r="T31" s="10"/>
      <c r="U31" s="17" t="s">
        <v>15</v>
      </c>
      <c r="V31" s="18"/>
      <c r="W31" s="19">
        <f>W29-W30</f>
        <v>18000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5" ht="15.75" x14ac:dyDescent="0.25">
      <c r="S33" s="10"/>
      <c r="T33" s="10"/>
      <c r="U33" s="17" t="s">
        <v>17</v>
      </c>
      <c r="V33" s="23"/>
      <c r="W33" s="24">
        <f>X33-X34</f>
        <v>0</v>
      </c>
      <c r="X33" s="25">
        <v>2024</v>
      </c>
    </row>
    <row r="34" spans="15:25" ht="15.75" x14ac:dyDescent="0.25">
      <c r="S34" s="10"/>
      <c r="T34" s="10"/>
      <c r="U34" s="17" t="s">
        <v>18</v>
      </c>
      <c r="V34" s="23"/>
      <c r="W34" s="24">
        <f>W35-W33</f>
        <v>60</v>
      </c>
      <c r="X34" s="41">
        <v>2024</v>
      </c>
      <c r="Y34" t="s">
        <v>42</v>
      </c>
    </row>
    <row r="35" spans="1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5" ht="39" customHeight="1" x14ac:dyDescent="0.25">
      <c r="P36" s="43" t="s">
        <v>40</v>
      </c>
      <c r="Q36" s="43"/>
      <c r="R36" s="43"/>
      <c r="S36" s="43"/>
      <c r="T36" s="44"/>
      <c r="U36" s="21" t="s">
        <v>20</v>
      </c>
      <c r="V36" s="23"/>
      <c r="W36" s="24">
        <f>90*W33/W35</f>
        <v>0</v>
      </c>
      <c r="X36" s="24"/>
    </row>
    <row r="37" spans="15:25" ht="15.75" x14ac:dyDescent="0.25">
      <c r="U37" s="17"/>
      <c r="V37" s="26"/>
      <c r="W37" s="27">
        <f>W36%</f>
        <v>0</v>
      </c>
      <c r="X37" s="27"/>
    </row>
    <row r="38" spans="1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1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1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18000</v>
      </c>
      <c r="X40" s="22"/>
    </row>
    <row r="41" spans="1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20500</v>
      </c>
      <c r="X42" s="22"/>
    </row>
    <row r="43" spans="15:25" ht="15.75" x14ac:dyDescent="0.25">
      <c r="S43" s="10"/>
      <c r="T43" s="10"/>
      <c r="U43" s="23"/>
      <c r="V43" s="23"/>
      <c r="W43" s="24"/>
      <c r="X43" s="24"/>
    </row>
    <row r="44" spans="15:25" ht="15.75" x14ac:dyDescent="0.25">
      <c r="S44" s="10"/>
      <c r="T44" s="10"/>
      <c r="U44" s="28" t="s">
        <v>38</v>
      </c>
      <c r="V44" s="30"/>
      <c r="W44" s="25">
        <v>531</v>
      </c>
      <c r="X44" s="24"/>
    </row>
    <row r="45" spans="1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10885500</v>
      </c>
      <c r="X45" s="33"/>
    </row>
    <row r="46" spans="15:25" ht="15.75" x14ac:dyDescent="0.25">
      <c r="S46" s="11"/>
      <c r="T46" s="10"/>
      <c r="U46" s="17" t="s">
        <v>25</v>
      </c>
      <c r="V46" s="23"/>
      <c r="W46" s="34">
        <f>W45*0.98</f>
        <v>10667790</v>
      </c>
      <c r="X46" s="35"/>
    </row>
    <row r="47" spans="15:25" ht="15.75" x14ac:dyDescent="0.25">
      <c r="S47" s="10"/>
      <c r="T47" s="10"/>
      <c r="U47" s="17" t="s">
        <v>26</v>
      </c>
      <c r="V47" s="23"/>
      <c r="W47" s="34">
        <f>W45*0.8</f>
        <v>8708400</v>
      </c>
      <c r="X47" s="34"/>
    </row>
    <row r="48" spans="1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1327500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22678.125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9:U44"/>
  <sheetViews>
    <sheetView zoomScaleNormal="100" workbookViewId="0">
      <selection activeCell="U10" sqref="U10"/>
    </sheetView>
  </sheetViews>
  <sheetFormatPr defaultRowHeight="15" x14ac:dyDescent="0.25"/>
  <sheetData>
    <row r="9" spans="20:21" x14ac:dyDescent="0.25">
      <c r="T9">
        <v>49.33</v>
      </c>
      <c r="U9">
        <f>T9*10.764</f>
        <v>530.98811999999998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S16:T16"/>
  <sheetViews>
    <sheetView topLeftCell="A6" workbookViewId="0">
      <selection activeCell="T16" sqref="T16"/>
    </sheetView>
  </sheetViews>
  <sheetFormatPr defaultRowHeight="15" x14ac:dyDescent="0.25"/>
  <sheetData>
    <row r="16" spans="19:20" x14ac:dyDescent="0.25">
      <c r="S16">
        <v>49.33</v>
      </c>
      <c r="T16">
        <f>S16*10.764</f>
        <v>530.98811999999998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9"/>
  <sheetViews>
    <sheetView zoomScaleNormal="100" workbookViewId="0">
      <selection activeCell="T10" sqref="T10"/>
    </sheetView>
  </sheetViews>
  <sheetFormatPr defaultRowHeight="15" x14ac:dyDescent="0.25"/>
  <sheetData>
    <row r="2" spans="1:20" x14ac:dyDescent="0.25">
      <c r="A2" s="6"/>
    </row>
    <row r="9" spans="1:20" x14ac:dyDescent="0.25">
      <c r="S9">
        <v>32.61</v>
      </c>
      <c r="T9">
        <f>S9*10.764</f>
        <v>351.01403999999997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1:T19"/>
  <sheetViews>
    <sheetView zoomScaleNormal="100" workbookViewId="0">
      <selection activeCell="T12" sqref="T12"/>
    </sheetView>
  </sheetViews>
  <sheetFormatPr defaultRowHeight="15" x14ac:dyDescent="0.25"/>
  <sheetData>
    <row r="11" spans="19:20" x14ac:dyDescent="0.25">
      <c r="S11">
        <v>35.869999999999997</v>
      </c>
      <c r="T11">
        <f>S11*10.764</f>
        <v>386.10467999999997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S17:T17"/>
  <sheetViews>
    <sheetView topLeftCell="A7" zoomScaleNormal="100" workbookViewId="0">
      <selection activeCell="R34" sqref="R34"/>
    </sheetView>
  </sheetViews>
  <sheetFormatPr defaultRowHeight="15" x14ac:dyDescent="0.25"/>
  <sheetData>
    <row r="17" spans="19:20" x14ac:dyDescent="0.25">
      <c r="S17">
        <v>35.869999999999997</v>
      </c>
      <c r="T17">
        <f>S17*10.764</f>
        <v>386.10467999999997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2024-11-13T10:48:56Z</dcterms:modified>
</cp:coreProperties>
</file>