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Virar (West)\HAMID SHAKOOR SHAIKH\"/>
    </mc:Choice>
  </mc:AlternateContent>
  <xr:revisionPtr revIDLastSave="0" documentId="13_ncr:1_{3A765003-D0C4-4F2F-A0F2-55A19AE7CC1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D34" i="4"/>
  <c r="C5" i="25" l="1"/>
  <c r="C4" i="25"/>
  <c r="C3" i="25"/>
  <c r="Q2" i="4"/>
  <c r="B2" i="4" s="1"/>
  <c r="C2" i="4" s="1"/>
  <c r="P3" i="4"/>
  <c r="B3" i="4" s="1"/>
  <c r="C3" i="4" s="1"/>
  <c r="D3" i="4" s="1"/>
  <c r="P4" i="4"/>
  <c r="Q4" i="4" s="1"/>
  <c r="B4" i="4" s="1"/>
  <c r="C4" i="4" s="1"/>
  <c r="D4" i="4" s="1"/>
  <c r="P5" i="4"/>
  <c r="Q5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<sst xmlns="http://schemas.openxmlformats.org/spreadsheetml/2006/main" count="132" uniqueCount="89">
  <si>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</si>
  <si>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</si>
  <si>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</si>
  <si>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</si>
  <si>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</si>
  <si>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</si>
  <si>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</si>
  <si>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</si>
  <si>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</si>
  <si>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</si>
  <si>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</si>
  <si>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</si>
  <si>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</si>
  <si>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</si>
  <si>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</si>
  <si>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</si>
  <si>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</si>
  <si>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</si>
  <si>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</si>
  <si>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</si>
  <si>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</si>
  <si>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</si>
  <si>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</si>
  <si>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</si>
  <si>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</si>
  <si>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</si>
  <si>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</si>
  <si>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</si>
  <si>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</si>
  <si>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</si>
  <si>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</si>
  <si>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</si>
  <si>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</si>
  <si>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</si>
  <si>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</si>
  <si>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</si>
  <si>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</si>
  <si>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</si>
  <si>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</si>
  <si>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</si>
  <si>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</si>
  <si>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</si>
  <si>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</si>
  <si>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</si>
  <si>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</si>
  <si>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</si>
  <si>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</si>
  <si>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</si>
  <si>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</si>
  <si>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</si>
  <si>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</si>
  <si>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</si>
  <si>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</si>
  <si>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</si>
  <si>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</si>
  <si>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</si>
  <si>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</si>
  <si>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</si>
  <si>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</si>
  <si>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</si>
  <si>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</si>
  <si>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</si>
  <si>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</si>
  <si>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</si>
  <si>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</si>
  <si>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</si>
  <si>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</si>
  <si>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</si>
  <si>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</si>
  <si>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</si>
  <si>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</si>
  <si>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</si>
  <si>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</si>
  <si>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</si>
  <si>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</si>
  <si>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</si>
  <si>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</si>
  <si>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</si>
  <si>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</si>
  <si>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</si>
  <si>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</si>
  <si>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</si>
  <si>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</si>
  <si>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</si>
  <si>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 xml:space="preserve"> </t>
  </si>
  <si>
    <t>PREV VAL - 2022</t>
  </si>
  <si>
    <t>BUA</t>
  </si>
  <si>
    <t>RATE</t>
  </si>
  <si>
    <t>IGR-05.09.23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</si>
</sst>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18</xdr:col>
      <xdr:colOff>563175</xdr:colOff>
      <xdr:row>38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99B02-5774-4952-957A-D27583665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72175" y="381000"/>
          <a:ext cx="8602275" cy="751627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57150</xdr:rowOff>
    </xdr:from>
    <xdr:to>
      <xdr:col>10</xdr:col>
      <xdr:colOff>125027</xdr:colOff>
      <xdr:row>47</xdr:row>
      <xdr:rowOff>67660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BF76A-AE44-4E02-8A68-60980C6EF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2533650"/>
          <a:ext cx="8611802" cy="7059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66675</xdr:colOff>
      <xdr:row>0</xdr:row>
      <xdr:rowOff>114300</xdr:rowOff>
    </xdr:from>
    <xdr:to>
      <xdr:col>23</xdr:col>
      <xdr:colOff>362843</xdr:colOff>
      <xdr:row>30</xdr:row>
      <xdr:rowOff>153288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6DF57A-B9C3-40A9-883A-5AFBFADA6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96250" y="114300"/>
          <a:ext cx="6401693" cy="63635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6D8D34-458B-48F1-9615-4D0C3F95C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5CDFA-5E52-4615-931A-55B7B854F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9261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487034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8FE63-828F-4CF4-8189-493409F5A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21434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opLeftCell="A10" workbookViewId="0">
      <selection activeCell="G3" sqref="G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K8" sqref="K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11</v>
      </c>
      <c r="B2" s="38">
        <v>2</v>
      </c>
      <c r="C2" s="38">
        <v>11</v>
      </c>
      <c r="D2" s="38">
        <v>8</v>
      </c>
      <c r="E2" s="39">
        <f t="shared" ref="E2:I23" si="0">B2/12</f>
        <v>0.16666666666666666</v>
      </c>
      <c r="F2" s="39">
        <f t="shared" ref="F2:F30" si="1">D2/12</f>
        <v>0.66666666666666663</v>
      </c>
      <c r="G2" s="39">
        <f t="shared" ref="G2:G30" si="2">A2+E2</f>
        <v>11.166666666666666</v>
      </c>
      <c r="H2" s="39">
        <f t="shared" ref="H2:H30" si="3">C2+F2</f>
        <v>11.666666666666666</v>
      </c>
      <c r="I2" s="40">
        <f t="shared" ref="I2:I22" si="4">G2*H2</f>
        <v>130.27777777777777</v>
      </c>
      <c r="J2" s="40">
        <f>I2</f>
        <v>130.27777777777777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6</v>
      </c>
      <c r="B3" s="38">
        <v>5</v>
      </c>
      <c r="C3" s="38">
        <v>16</v>
      </c>
      <c r="D3" s="38">
        <v>0</v>
      </c>
      <c r="E3" s="39">
        <f t="shared" si="0"/>
        <v>0.41666666666666669</v>
      </c>
      <c r="F3" s="39">
        <f t="shared" si="1"/>
        <v>0</v>
      </c>
      <c r="G3" s="39">
        <f t="shared" si="2"/>
        <v>6.416666666666667</v>
      </c>
      <c r="H3" s="39">
        <f t="shared" si="3"/>
        <v>16</v>
      </c>
      <c r="I3" s="40">
        <f t="shared" si="4"/>
        <v>102.66666666666667</v>
      </c>
      <c r="J3" s="40">
        <f>J2+I3</f>
        <v>232.94444444444446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7</v>
      </c>
      <c r="B4" s="38">
        <v>0</v>
      </c>
      <c r="C4" s="38">
        <v>1</v>
      </c>
      <c r="D4" s="38">
        <v>8</v>
      </c>
      <c r="E4" s="39">
        <f t="shared" si="0"/>
        <v>0</v>
      </c>
      <c r="F4" s="39">
        <f t="shared" si="1"/>
        <v>0.66666666666666663</v>
      </c>
      <c r="G4" s="39">
        <f t="shared" si="2"/>
        <v>7</v>
      </c>
      <c r="H4" s="39">
        <f t="shared" si="3"/>
        <v>1.6666666666666665</v>
      </c>
      <c r="I4" s="40">
        <f t="shared" si="4"/>
        <v>11.666666666666666</v>
      </c>
      <c r="J4" s="40">
        <f t="shared" ref="J4:J30" si="5">J3+I4</f>
        <v>244.61111111111111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2</v>
      </c>
      <c r="B5" s="38">
        <v>9</v>
      </c>
      <c r="C5" s="38">
        <v>3</v>
      </c>
      <c r="D5" s="38">
        <v>6</v>
      </c>
      <c r="E5" s="39">
        <f t="shared" si="0"/>
        <v>0.75</v>
      </c>
      <c r="F5" s="39">
        <f t="shared" si="1"/>
        <v>0.5</v>
      </c>
      <c r="G5" s="39">
        <f t="shared" si="2"/>
        <v>2.75</v>
      </c>
      <c r="H5" s="39">
        <f t="shared" si="3"/>
        <v>3.5</v>
      </c>
      <c r="I5" s="40">
        <f t="shared" si="4"/>
        <v>9.625</v>
      </c>
      <c r="J5" s="40">
        <f t="shared" si="5"/>
        <v>254.23611111111111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3</v>
      </c>
      <c r="B6" s="38">
        <v>4</v>
      </c>
      <c r="C6" s="38">
        <v>6</v>
      </c>
      <c r="D6" s="38">
        <v>0</v>
      </c>
      <c r="E6" s="39">
        <f t="shared" si="0"/>
        <v>0.33333333333333331</v>
      </c>
      <c r="F6" s="39">
        <f t="shared" si="1"/>
        <v>0</v>
      </c>
      <c r="G6" s="39">
        <f t="shared" si="2"/>
        <v>3.3333333333333335</v>
      </c>
      <c r="H6" s="39">
        <f t="shared" si="3"/>
        <v>6</v>
      </c>
      <c r="I6" s="40">
        <f t="shared" si="4"/>
        <v>20</v>
      </c>
      <c r="J6" s="40">
        <f t="shared" si="5"/>
        <v>274.23611111111109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3</v>
      </c>
      <c r="B7" s="38">
        <v>2</v>
      </c>
      <c r="C7" s="38">
        <v>3</v>
      </c>
      <c r="D7" s="38">
        <v>7</v>
      </c>
      <c r="E7" s="39">
        <f t="shared" si="0"/>
        <v>0.16666666666666666</v>
      </c>
      <c r="F7" s="39">
        <f t="shared" si="1"/>
        <v>0.58333333333333337</v>
      </c>
      <c r="G7" s="39">
        <f t="shared" si="2"/>
        <v>3.1666666666666665</v>
      </c>
      <c r="H7" s="39">
        <f t="shared" si="3"/>
        <v>3.5833333333333335</v>
      </c>
      <c r="I7" s="40">
        <f t="shared" si="4"/>
        <v>11.347222222222221</v>
      </c>
      <c r="J7" s="40">
        <f t="shared" si="5"/>
        <v>285.58333333333331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10</v>
      </c>
      <c r="B8" s="38">
        <v>2</v>
      </c>
      <c r="C8" s="38">
        <v>8</v>
      </c>
      <c r="D8" s="38">
        <v>2</v>
      </c>
      <c r="E8" s="39">
        <f t="shared" si="0"/>
        <v>0.16666666666666666</v>
      </c>
      <c r="F8" s="39">
        <f t="shared" si="1"/>
        <v>0.16666666666666666</v>
      </c>
      <c r="G8" s="39">
        <f t="shared" si="2"/>
        <v>10.166666666666666</v>
      </c>
      <c r="H8" s="39">
        <f t="shared" si="3"/>
        <v>8.1666666666666661</v>
      </c>
      <c r="I8" s="40">
        <f t="shared" si="4"/>
        <v>83.027777777777771</v>
      </c>
      <c r="J8" s="40">
        <f t="shared" si="5"/>
        <v>368.61111111111109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368.61111111111109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368.61111111111109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368.61111111111109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368.61111111111109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368.61111111111109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368.61111111111109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368.61111111111109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368.61111111111109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368.61111111111109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368.61111111111109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368.61111111111109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368.61111111111109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368.61111111111109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368.61111111111109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368.61111111111109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368.61111111111109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368.61111111111109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368.61111111111109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368.61111111111109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368.61111111111109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368.61111111111109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368.61111111111109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3000</v>
      </c>
      <c r="D3" s="22" t="s">
        <v>76</v>
      </c>
      <c r="E3" s="6" t="s">
        <v>86</v>
      </c>
    </row>
    <row r="4" spans="1:5" ht="30" x14ac:dyDescent="0.25">
      <c r="A4" s="21" t="s">
        <v>14</v>
      </c>
      <c r="B4" s="18"/>
      <c r="C4" s="19">
        <v>1500</v>
      </c>
      <c r="D4" s="22"/>
    </row>
    <row r="5" spans="1:5" x14ac:dyDescent="0.25">
      <c r="A5" s="15" t="s">
        <v>15</v>
      </c>
      <c r="B5" s="18"/>
      <c r="C5" s="19">
        <f>C3-C4</f>
        <v>1500</v>
      </c>
      <c r="D5" s="22"/>
    </row>
    <row r="6" spans="1:5" x14ac:dyDescent="0.25">
      <c r="A6" s="15" t="s">
        <v>16</v>
      </c>
      <c r="B6" s="18"/>
      <c r="C6" s="19">
        <f>C4</f>
        <v>1500</v>
      </c>
      <c r="D6" s="22"/>
    </row>
    <row r="7" spans="1:5" x14ac:dyDescent="0.25">
      <c r="A7" s="15" t="s">
        <v>17</v>
      </c>
      <c r="B7" s="23"/>
      <c r="C7" s="24">
        <f>D7-D8</f>
        <v>22</v>
      </c>
      <c r="D7" s="24">
        <v>2024</v>
      </c>
    </row>
    <row r="8" spans="1:5" x14ac:dyDescent="0.25">
      <c r="A8" s="15" t="s">
        <v>18</v>
      </c>
      <c r="B8" s="23"/>
      <c r="C8" s="24">
        <f>C9-C7</f>
        <v>38</v>
      </c>
      <c r="D8" s="24">
        <v>2002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33</v>
      </c>
      <c r="D10" s="24"/>
    </row>
    <row r="11" spans="1:5" x14ac:dyDescent="0.25">
      <c r="A11" s="15"/>
      <c r="B11" s="25"/>
      <c r="C11" s="26">
        <f>C10%</f>
        <v>0.33</v>
      </c>
      <c r="D11" s="26"/>
    </row>
    <row r="12" spans="1:5" x14ac:dyDescent="0.25">
      <c r="A12" s="15" t="s">
        <v>21</v>
      </c>
      <c r="B12" s="18"/>
      <c r="C12" s="19">
        <f>C6*C11</f>
        <v>495</v>
      </c>
      <c r="D12" s="22"/>
    </row>
    <row r="13" spans="1:5" x14ac:dyDescent="0.25">
      <c r="A13" s="15" t="s">
        <v>22</v>
      </c>
      <c r="B13" s="18"/>
      <c r="C13" s="19">
        <f>C6-C12</f>
        <v>1005</v>
      </c>
      <c r="D13" s="22"/>
    </row>
    <row r="14" spans="1:5" x14ac:dyDescent="0.25">
      <c r="A14" s="15" t="s">
        <v>15</v>
      </c>
      <c r="B14" s="18"/>
      <c r="C14" s="19">
        <f>C5</f>
        <v>1500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2505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BUA</v>
      </c>
      <c r="B18" s="7"/>
      <c r="C18" s="29">
        <v>485</v>
      </c>
      <c r="D18" s="24"/>
    </row>
    <row r="19" spans="1:5" x14ac:dyDescent="0.25">
      <c r="A19" s="15" t="s">
        <v>74</v>
      </c>
      <c r="B19" s="6"/>
      <c r="C19" s="30">
        <f>C18*C16</f>
        <v>1214925</v>
      </c>
      <c r="D19" s="72"/>
      <c r="E19" s="65"/>
    </row>
    <row r="20" spans="1:5" x14ac:dyDescent="0.25">
      <c r="A20" s="15" t="s">
        <v>24</v>
      </c>
      <c r="C20" s="31">
        <f>C19*90%</f>
        <v>1093432.5</v>
      </c>
      <c r="D20" s="30"/>
      <c r="E20" s="65"/>
    </row>
    <row r="21" spans="1:5" x14ac:dyDescent="0.25">
      <c r="A21" s="15" t="s">
        <v>25</v>
      </c>
      <c r="C21" s="31">
        <f>C19*80%</f>
        <v>971940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727500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2531.09375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zoomScaleNormal="100" workbookViewId="0">
      <selection activeCell="G29" sqref="G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458.33333333333337</v>
      </c>
      <c r="C2" s="4">
        <f t="shared" ref="C2:C16" si="1">B2*1.2</f>
        <v>550</v>
      </c>
      <c r="D2" s="4">
        <f t="shared" ref="D2:D16" si="2">C2*1.2</f>
        <v>660</v>
      </c>
      <c r="E2" s="5">
        <f t="shared" ref="E2:E16" si="3">R2</f>
        <v>1700000</v>
      </c>
      <c r="F2" s="4">
        <f t="shared" ref="F2:F15" si="4">ROUND((E2/B2),0)</f>
        <v>3709</v>
      </c>
      <c r="G2" s="73">
        <f t="shared" ref="G2:G15" si="5">ROUND((E2/C2),0)</f>
        <v>3091</v>
      </c>
      <c r="H2" s="73">
        <f t="shared" ref="H2:H15" si="6">ROUND((E2/D2),0)</f>
        <v>2576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v>550</v>
      </c>
      <c r="Q2" s="7">
        <f t="shared" ref="Q2:Q10" si="9">P2/1.2</f>
        <v>458.33333333333337</v>
      </c>
      <c r="R2" s="74">
        <v>1700000</v>
      </c>
      <c r="S2" s="2" t="s">
        <v>88</v>
      </c>
    </row>
    <row r="3" spans="1:19" x14ac:dyDescent="0.25">
      <c r="A3" s="4">
        <v>2</v>
      </c>
      <c r="B3" s="4">
        <f t="shared" si="0"/>
        <v>450</v>
      </c>
      <c r="C3" s="4">
        <f t="shared" si="1"/>
        <v>540</v>
      </c>
      <c r="D3" s="4">
        <f t="shared" si="2"/>
        <v>648</v>
      </c>
      <c r="E3" s="5">
        <f t="shared" si="3"/>
        <v>1325000</v>
      </c>
      <c r="F3" s="4">
        <f t="shared" si="4"/>
        <v>2944</v>
      </c>
      <c r="G3" s="73">
        <f t="shared" si="5"/>
        <v>2454</v>
      </c>
      <c r="H3" s="73">
        <f t="shared" si="6"/>
        <v>2045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450</v>
      </c>
      <c r="R3" s="74">
        <v>1325000</v>
      </c>
      <c r="S3" s="2"/>
    </row>
    <row r="4" spans="1:19" x14ac:dyDescent="0.25">
      <c r="A4" s="4">
        <v>3</v>
      </c>
      <c r="B4" s="4">
        <f t="shared" si="0"/>
        <v>281.25</v>
      </c>
      <c r="C4" s="4">
        <f t="shared" si="1"/>
        <v>337.5</v>
      </c>
      <c r="D4" s="4">
        <f t="shared" si="2"/>
        <v>405</v>
      </c>
      <c r="E4" s="5">
        <f t="shared" si="3"/>
        <v>1000000</v>
      </c>
      <c r="F4" s="4">
        <f t="shared" si="4"/>
        <v>3556</v>
      </c>
      <c r="G4" s="73">
        <f t="shared" si="5"/>
        <v>2963</v>
      </c>
      <c r="H4" s="73">
        <f t="shared" si="6"/>
        <v>2469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405</v>
      </c>
      <c r="P4" s="7">
        <f t="shared" si="10"/>
        <v>337.5</v>
      </c>
      <c r="Q4" s="7">
        <f t="shared" si="9"/>
        <v>281.25</v>
      </c>
      <c r="R4" s="74">
        <v>1000000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  <c r="I24" s="10" t="s">
        <v>84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369</v>
      </c>
      <c r="H28" s="10">
        <v>443</v>
      </c>
      <c r="I28" s="10">
        <f>G28*1.2</f>
        <v>442.8</v>
      </c>
    </row>
    <row r="29" spans="1:19" s="10" customFormat="1" x14ac:dyDescent="0.25">
      <c r="C29" s="67" t="s">
        <v>1</v>
      </c>
      <c r="D29" s="67"/>
      <c r="F29" s="52" t="s">
        <v>72</v>
      </c>
      <c r="G29" s="52">
        <v>485</v>
      </c>
      <c r="H29" s="10">
        <f>G29/G28</f>
        <v>1.3143631436314362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 t="s">
        <v>85</v>
      </c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 t="s">
        <v>86</v>
      </c>
      <c r="D32" s="70">
        <v>485</v>
      </c>
      <c r="F32" s="70" t="s">
        <v>24</v>
      </c>
      <c r="G32" s="70">
        <f>G31*90%</f>
        <v>0</v>
      </c>
    </row>
    <row r="33" spans="3:7" s="10" customFormat="1" x14ac:dyDescent="0.25">
      <c r="C33" s="70" t="s">
        <v>87</v>
      </c>
      <c r="D33" s="70">
        <v>2605</v>
      </c>
      <c r="F33" s="70" t="s">
        <v>25</v>
      </c>
      <c r="G33" s="70">
        <f>G31*80%</f>
        <v>0</v>
      </c>
    </row>
    <row r="34" spans="3:7" s="10" customFormat="1" x14ac:dyDescent="0.25">
      <c r="C34" s="70" t="s">
        <v>74</v>
      </c>
      <c r="D34" s="70">
        <f>D32*D33</f>
        <v>1263425</v>
      </c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2024-12-11T12:05:53Z</dcterms:modified>
</cp:coreProperties>
</file>