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Valuation Work\LIE Folder\One Meraki C Wing\3rd LIE Report\"/>
    </mc:Choice>
  </mc:AlternateContent>
  <xr:revisionPtr revIDLastSave="0" documentId="13_ncr:1_{F9ABE474-590A-4F1D-A9F5-7B6CA8A9E321}" xr6:coauthVersionLast="47" xr6:coauthVersionMax="47" xr10:uidLastSave="{00000000-0000-0000-0000-000000000000}"/>
  <bookViews>
    <workbookView xWindow="1125" yWindow="360" windowWidth="14025" windowHeight="15465" xr2:uid="{00000000-000D-0000-FFFF-FFFF00000000}"/>
  </bookViews>
  <sheets>
    <sheet name="04T2 CONSTRUCTION COST" sheetId="6" r:id="rId1"/>
    <sheet name="4T2 CEMENT " sheetId="107" r:id="rId2"/>
    <sheet name="4T2 CEMENT BLOCKS " sheetId="108" r:id="rId3"/>
    <sheet name="4T2 CHEMICAL MATERIAL  " sheetId="109" r:id="rId4"/>
    <sheet name="4T2 CIVIL WORK " sheetId="110" r:id="rId5"/>
    <sheet name="4T2 ELECTRICITY CHARGES" sheetId="111" r:id="rId6"/>
    <sheet name="4T2 ELECTRIC MATERIAL " sheetId="112" r:id="rId7"/>
    <sheet name="4T2 FABRICATION MATERIALS " sheetId="113" r:id="rId8"/>
    <sheet name="4T2 FIRE FITIING MATERIAL " sheetId="114" r:id="rId9"/>
    <sheet name="4T2 FIRE FITING EQUIPMENTS" sheetId="115" r:id="rId10"/>
    <sheet name="4T2 GRILL &amp; FABRICATION LABOUR " sheetId="116" r:id="rId11"/>
    <sheet name="4T2 LABOUR CHARGES " sheetId="118" r:id="rId12"/>
    <sheet name="4T2 LIFT " sheetId="117" r:id="rId13"/>
    <sheet name="4T2 MISCL EXPENSES " sheetId="119" r:id="rId14"/>
    <sheet name="4T2 MIVAN MATERIAL " sheetId="120" r:id="rId15"/>
    <sheet name="4T2 PLANT AND MACHINERY " sheetId="121" r:id="rId16"/>
    <sheet name="4T2 PLUMBING LABOUR " sheetId="122" r:id="rId17"/>
    <sheet name="4T2 PLUMBING MATERIAL" sheetId="123" r:id="rId18"/>
    <sheet name="4T2 READY MIX " sheetId="124" r:id="rId19"/>
    <sheet name="4T2 MIVAN MATERIAL" sheetId="89" state="hidden" r:id="rId20"/>
    <sheet name="4T2 CEMENT" sheetId="74" state="hidden" r:id="rId21"/>
    <sheet name="4T2 CEMENT BLOCKS" sheetId="51" state="hidden" r:id="rId22"/>
    <sheet name="4T2 CHEMICAL MATERIAL " sheetId="75" state="hidden" r:id="rId23"/>
    <sheet name="4T2 CIVIL WORK" sheetId="76" state="hidden" r:id="rId24"/>
    <sheet name="4T2 ELECTRICITY CHAGRES" sheetId="78" state="hidden" r:id="rId25"/>
    <sheet name="4T2 ELECTRIC MATERIAL" sheetId="80" state="hidden" r:id="rId26"/>
    <sheet name="4T2 FABRICATION MATERIALS" sheetId="81" state="hidden" r:id="rId27"/>
    <sheet name="4T2 FIRE FITIING MATERIAL" sheetId="82" state="hidden" r:id="rId28"/>
    <sheet name="4T2 FIRE FITTING EQUIPMENTS" sheetId="83" state="hidden" r:id="rId29"/>
    <sheet name="4T2 GRILL &amp; FABRICATION LABOUR" sheetId="84" state="hidden" r:id="rId30"/>
    <sheet name="4T2 GST CREDIT REVERSAL" sheetId="85" state="hidden" r:id="rId31"/>
    <sheet name="4T2 LABOUR CHARGES" sheetId="86" state="hidden" r:id="rId32"/>
    <sheet name="4T2 LIFT" sheetId="87" state="hidden" r:id="rId33"/>
    <sheet name="4T2 MISCL EXPENSES" sheetId="88" state="hidden" r:id="rId34"/>
    <sheet name="4T2 PLANT AND MACHINERY" sheetId="90" state="hidden" r:id="rId35"/>
    <sheet name="4T2 PLUMBING LABOUR" sheetId="91" state="hidden" r:id="rId36"/>
    <sheet name="4T2  PLUMBING MATERIAL" sheetId="92" state="hidden" r:id="rId37"/>
    <sheet name="4T2 READY MIX" sheetId="93" state="hidden" r:id="rId38"/>
    <sheet name="4T2 REPAIRS &amp; SERVICES" sheetId="94" state="hidden" r:id="rId39"/>
    <sheet name="4T2 SAFETY NET EXPS" sheetId="95" state="hidden" r:id="rId40"/>
    <sheet name="4T2 SAFETY NET FIXING" sheetId="96" state="hidden" r:id="rId41"/>
    <sheet name="4T2 SAND" sheetId="97" state="hidden" r:id="rId42"/>
    <sheet name="4T2 SOIL TESTING" sheetId="98" state="hidden" r:id="rId43"/>
    <sheet name="4T2 STEEL" sheetId="99" state="hidden" r:id="rId44"/>
    <sheet name="4T2 TRANSPORT CHARGES" sheetId="100" state="hidden" r:id="rId45"/>
    <sheet name="4T2 UNLOADING CHARGES" sheetId="101" state="hidden" r:id="rId46"/>
    <sheet name="4T2 VENTILATION MATERIALS" sheetId="102" state="hidden" r:id="rId47"/>
    <sheet name="4T2 WATER CHARGES" sheetId="103" state="hidden" r:id="rId48"/>
    <sheet name="4T2 REPAIRS &amp; SERVICES " sheetId="125" r:id="rId49"/>
    <sheet name="4T2 SAFETY NET EXP" sheetId="126" r:id="rId50"/>
    <sheet name="4T2 SAFETY NET FIXING (2)" sheetId="127" r:id="rId51"/>
    <sheet name="4T2 SAND (2)" sheetId="128" r:id="rId52"/>
    <sheet name="4T2 SOIL TESTING (2)" sheetId="129" r:id="rId53"/>
    <sheet name="4T2 STEEL (2)" sheetId="130" r:id="rId54"/>
    <sheet name="4T2 TRANSPORT CHARGES (2)" sheetId="131" r:id="rId55"/>
    <sheet name="4T2 UNLOADING CHARGES (2)" sheetId="132" r:id="rId56"/>
    <sheet name="4T2 VENTILATION MATERIALS (2)" sheetId="133" r:id="rId57"/>
    <sheet name="4T2 WATER CHARGES (2)" sheetId="134" r:id="rId58"/>
    <sheet name="ADMIN &amp; OTHERS" sheetId="45" r:id="rId59"/>
    <sheet name="4T2 INTEREST TO SBI " sheetId="104" r:id="rId60"/>
    <sheet name="4T2 LOAN PROCESSING CHARGES" sheetId="105" r:id="rId61"/>
    <sheet name="4T2 PROFESSIONAL FEES" sheetId="106" r:id="rId62"/>
  </sheets>
  <calcPr calcId="191029"/>
</workbook>
</file>

<file path=xl/calcChain.xml><?xml version="1.0" encoding="utf-8"?>
<calcChain xmlns="http://schemas.openxmlformats.org/spreadsheetml/2006/main">
  <c r="G28" i="106" l="1"/>
  <c r="D46" i="6"/>
  <c r="E46" i="6" s="1"/>
  <c r="D8" i="45" l="1"/>
  <c r="I43" i="6" l="1"/>
  <c r="I42" i="6"/>
  <c r="I41" i="6"/>
  <c r="I50" i="6" l="1"/>
  <c r="G33" i="106"/>
  <c r="G34" i="106" s="1"/>
  <c r="D43" i="6" s="1"/>
  <c r="B43" i="6"/>
  <c r="B42" i="6"/>
  <c r="B41" i="6"/>
  <c r="D45" i="6"/>
  <c r="E45" i="6" s="1"/>
  <c r="E44" i="6"/>
  <c r="D42" i="6"/>
  <c r="D41" i="6"/>
  <c r="D39" i="6"/>
  <c r="D37" i="6"/>
  <c r="D35" i="6"/>
  <c r="E43" i="6" l="1"/>
  <c r="E42" i="6"/>
  <c r="E41" i="6"/>
  <c r="D34" i="6"/>
  <c r="D33" i="6"/>
  <c r="D32" i="6"/>
  <c r="D31" i="6"/>
  <c r="D30" i="6" l="1"/>
  <c r="D29" i="6"/>
  <c r="D28" i="6"/>
  <c r="D25" i="6"/>
  <c r="D24" i="6"/>
  <c r="D22" i="6"/>
  <c r="D20" i="6"/>
  <c r="D19" i="6"/>
  <c r="D17" i="6"/>
  <c r="D16" i="6"/>
  <c r="D13" i="6" l="1"/>
  <c r="E13" i="6" s="1"/>
  <c r="E11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2" i="6"/>
  <c r="B102" i="6"/>
  <c r="B101" i="6"/>
  <c r="B106" i="6" s="1"/>
  <c r="E50" i="6" l="1"/>
  <c r="D50" i="6"/>
  <c r="B50" i="6"/>
</calcChain>
</file>

<file path=xl/sharedStrings.xml><?xml version="1.0" encoding="utf-8"?>
<sst xmlns="http://schemas.openxmlformats.org/spreadsheetml/2006/main" count="6293" uniqueCount="892">
  <si>
    <t>MERAKI HABITATS LLP</t>
  </si>
  <si>
    <t>(Formerly Known As Shiv Sabari Developers)</t>
  </si>
  <si>
    <t>505 MERAKI ARENA</t>
  </si>
  <si>
    <t>SION TROMBAY ROAD OPP R K STUDIO</t>
  </si>
  <si>
    <t>CHEMBUR MUMBAI-400 071</t>
  </si>
  <si>
    <t>Group Summary</t>
  </si>
  <si>
    <t>Particulars</t>
  </si>
  <si>
    <t>Grand Total</t>
  </si>
  <si>
    <t xml:space="preserve">Amount </t>
  </si>
  <si>
    <t>04T2 CONSTRUCTION COST</t>
  </si>
  <si>
    <t>1-Apr-24 to 30-Jun-24</t>
  </si>
  <si>
    <t>4T2  CWING - CEMENT BLOCKS</t>
  </si>
  <si>
    <t>4T2 ANCHOR WORK &amp; LABOUR CHGS</t>
  </si>
  <si>
    <t>4T2 BOREWELL</t>
  </si>
  <si>
    <t>4T2 CABLES</t>
  </si>
  <si>
    <t>4T2 CARPENTER</t>
  </si>
  <si>
    <t>4T2 CEMENT</t>
  </si>
  <si>
    <t>4T2 CEMENT BLOCKS</t>
  </si>
  <si>
    <t>4T2 CHEMICAL MATERIAL</t>
  </si>
  <si>
    <t>4T2 ELECTRICITY CHAGRES</t>
  </si>
  <si>
    <t>4T2  ELECTRIC MATERIAL</t>
  </si>
  <si>
    <t>4T2 EXCAVATION LABOUR CHARGES</t>
  </si>
  <si>
    <t>4T2 GRILL &amp; FABRICATION LABOUR</t>
  </si>
  <si>
    <t>4T2 HARDWARE</t>
  </si>
  <si>
    <t>4T2 LABOUR CHARGES</t>
  </si>
  <si>
    <t>4T2 MISCL EXPENSES</t>
  </si>
  <si>
    <t>4T2 MIVAN MATERIAL</t>
  </si>
  <si>
    <t>4T2 PLANT AND MACHINERY</t>
  </si>
  <si>
    <t>4T2  PLUMBING MATERIAL</t>
  </si>
  <si>
    <t>4T2 READY MIX</t>
  </si>
  <si>
    <t>4T2 REPAIRS &amp; SERVICES</t>
  </si>
  <si>
    <t>4T2  SAND</t>
  </si>
  <si>
    <t>4T2 SOIL TESTING</t>
  </si>
  <si>
    <t>4T2 STEEL</t>
  </si>
  <si>
    <t>4T2 TRANSPORT CHARGES</t>
  </si>
  <si>
    <t>4T2 UNLOADING CHARGES</t>
  </si>
  <si>
    <t>4T2 WATER CHARGES</t>
  </si>
  <si>
    <t>CIN: AAZ-9591</t>
  </si>
  <si>
    <t>Ledger Account</t>
  </si>
  <si>
    <t>( 04T2 CONSTRUCTION COST )</t>
  </si>
  <si>
    <t/>
  </si>
  <si>
    <t>Date</t>
  </si>
  <si>
    <t>Vch Type</t>
  </si>
  <si>
    <t>Vch No.</t>
  </si>
  <si>
    <t>Bank Date</t>
  </si>
  <si>
    <t>Debit</t>
  </si>
  <si>
    <t>Credit</t>
  </si>
  <si>
    <t>Cr</t>
  </si>
  <si>
    <t>Pur - T2</t>
  </si>
  <si>
    <t>Dr</t>
  </si>
  <si>
    <t>Closing Balance</t>
  </si>
  <si>
    <t>ULTRATECH CEMENT LIMITED - PADMAVATI MARKETING</t>
  </si>
  <si>
    <t>JSW CEMENT LIMITED - PADMAVATI(AABCJ6731B)</t>
  </si>
  <si>
    <t>SUPERIOR CONCRETE PRODUCTS LLP(ACSFS6816L)</t>
  </si>
  <si>
    <t>SCPL/24-25/0024</t>
  </si>
  <si>
    <t>SCPL/24-25/0185</t>
  </si>
  <si>
    <t>SCPL/24-25/0186</t>
  </si>
  <si>
    <t>SCPL/24-25/0286</t>
  </si>
  <si>
    <t>BHARAT ENGINEERS</t>
  </si>
  <si>
    <t>255</t>
  </si>
  <si>
    <t>247</t>
  </si>
  <si>
    <t>248</t>
  </si>
  <si>
    <t>ZC ATRI BUILDTECH - RESI -T2</t>
  </si>
  <si>
    <t>Debit Note</t>
  </si>
  <si>
    <t>BAHRI AUTO SERVICE</t>
  </si>
  <si>
    <t>GLOBETREK ENGINEERING CORPORATION</t>
  </si>
  <si>
    <t>DEEPSHIKHA ENTERPRISES</t>
  </si>
  <si>
    <t>G.R. ENTERPRISE</t>
  </si>
  <si>
    <t>BNC EQUIPMENT INDIA PVT.LTD</t>
  </si>
  <si>
    <t>MAURYA ELECTRICAL WORKS</t>
  </si>
  <si>
    <t>275</t>
  </si>
  <si>
    <t>ASHTA VINAYAK WATER SUPPLIERS</t>
  </si>
  <si>
    <t>NEW TRIMURTI WATER SUPPLIER</t>
  </si>
  <si>
    <t>146</t>
  </si>
  <si>
    <t>4T2 INTEREST TO SBI</t>
  </si>
  <si>
    <t>( 05T2 COST OF FUND )</t>
  </si>
  <si>
    <t>2Z STATE BANK OF INDIA CC - 45 CR - T2</t>
  </si>
  <si>
    <t>Journal</t>
  </si>
  <si>
    <t>ECS</t>
  </si>
  <si>
    <t>4T2 LOAN PROCESSING CHARGES</t>
  </si>
  <si>
    <t>ZP STATE BANK OF INDIA - T2</t>
  </si>
  <si>
    <t>BILL BOOKS AS PER GST DATA</t>
  </si>
  <si>
    <t>4T2 PROFESSIONAL FEES</t>
  </si>
  <si>
    <t>( 09T2 LAISONING &amp; PROFESSIONAL FEES )</t>
  </si>
  <si>
    <t>ZP VENTURX PROJECTS SERVICES LLP</t>
  </si>
  <si>
    <t>AS PER GST BILL BOOK</t>
  </si>
  <si>
    <t>LOAN PROCESSING CHARGES</t>
  </si>
  <si>
    <t xml:space="preserve">PO-RENOVATION UNITED LLP </t>
  </si>
  <si>
    <t>1-Jul-24 to 30-Sep-24</t>
  </si>
  <si>
    <t>4T2 CIVIL WORK</t>
  </si>
  <si>
    <t>4T2 ELECTRIC MATERIAL</t>
  </si>
  <si>
    <t>4T2 FABRICATION MATERIALS</t>
  </si>
  <si>
    <t>4T2 FIRE FITIING MATERIAL</t>
  </si>
  <si>
    <t>4T2 FIRE FITTING EQUIPMENTS</t>
  </si>
  <si>
    <t>4T2 GST CREDIT REVERSAL</t>
  </si>
  <si>
    <t>4T2 LIFT</t>
  </si>
  <si>
    <t>4T2 PLUMBING LABOUR</t>
  </si>
  <si>
    <t>4T2 SAFETY NET EXPS</t>
  </si>
  <si>
    <t>4T2 SAFETY NET FIXING</t>
  </si>
  <si>
    <t>4T2 SAND</t>
  </si>
  <si>
    <t>4T2 VENTILATION MATERIALS</t>
  </si>
  <si>
    <t>D WING</t>
  </si>
  <si>
    <t>C WING</t>
  </si>
  <si>
    <t>By</t>
  </si>
  <si>
    <t>Opening Balance</t>
  </si>
  <si>
    <t>To</t>
  </si>
  <si>
    <t>MH2403049775</t>
  </si>
  <si>
    <t>8310967825</t>
  </si>
  <si>
    <t>8310968943</t>
  </si>
  <si>
    <t>8310968936</t>
  </si>
  <si>
    <t>8310968940</t>
  </si>
  <si>
    <t>MH2403053368</t>
  </si>
  <si>
    <t>MH2403053466</t>
  </si>
  <si>
    <t>8310968975</t>
  </si>
  <si>
    <t>8310969000</t>
  </si>
  <si>
    <t>8310968954</t>
  </si>
  <si>
    <t>MH2403054852</t>
  </si>
  <si>
    <t>MH2403054799</t>
  </si>
  <si>
    <t>8310969328</t>
  </si>
  <si>
    <t>8310969329</t>
  </si>
  <si>
    <t>8310969350</t>
  </si>
  <si>
    <t>8310969362</t>
  </si>
  <si>
    <t>8310969377</t>
  </si>
  <si>
    <t>8310969379</t>
  </si>
  <si>
    <t>8310969924</t>
  </si>
  <si>
    <t>8310969925</t>
  </si>
  <si>
    <t>8310969927</t>
  </si>
  <si>
    <t>8310969926</t>
  </si>
  <si>
    <t>MH2403060333</t>
  </si>
  <si>
    <t>MH2403060620</t>
  </si>
  <si>
    <t>8310970806</t>
  </si>
  <si>
    <t>8310970810</t>
  </si>
  <si>
    <t>8310970808</t>
  </si>
  <si>
    <t>8310970804</t>
  </si>
  <si>
    <t>8310970812</t>
  </si>
  <si>
    <t>8310970800</t>
  </si>
  <si>
    <t>8310970813</t>
  </si>
  <si>
    <t>MH2403060325</t>
  </si>
  <si>
    <t>MH2403063627</t>
  </si>
  <si>
    <t>8310971571</t>
  </si>
  <si>
    <t>8310971574</t>
  </si>
  <si>
    <t>8310971576</t>
  </si>
  <si>
    <t>8310971580</t>
  </si>
  <si>
    <t>8310971582</t>
  </si>
  <si>
    <t>8310972333</t>
  </si>
  <si>
    <t>8310972334</t>
  </si>
  <si>
    <t>8310972345</t>
  </si>
  <si>
    <t>8310972349</t>
  </si>
  <si>
    <t>8310972377</t>
  </si>
  <si>
    <t>8310972940</t>
  </si>
  <si>
    <t>8310973075</t>
  </si>
  <si>
    <t>8310973110</t>
  </si>
  <si>
    <t>8310973098</t>
  </si>
  <si>
    <t>MH2403069986</t>
  </si>
  <si>
    <t>8310973530</t>
  </si>
  <si>
    <t>8310973531</t>
  </si>
  <si>
    <t>8310973534</t>
  </si>
  <si>
    <t>8310973535</t>
  </si>
  <si>
    <t>8310973527</t>
  </si>
  <si>
    <t>8310973528</t>
  </si>
  <si>
    <t>8310973533</t>
  </si>
  <si>
    <t>8310973529</t>
  </si>
  <si>
    <t>MH2403074114</t>
  </si>
  <si>
    <t>MH2403074171</t>
  </si>
  <si>
    <t>8310974861</t>
  </si>
  <si>
    <t>8310974863</t>
  </si>
  <si>
    <t>8310975146</t>
  </si>
  <si>
    <t>8310975077</t>
  </si>
  <si>
    <t>8310975239</t>
  </si>
  <si>
    <t>8310975083</t>
  </si>
  <si>
    <t>8310975081</t>
  </si>
  <si>
    <t>8310975079</t>
  </si>
  <si>
    <t>MH2403075209</t>
  </si>
  <si>
    <t>8310975488</t>
  </si>
  <si>
    <t>8310975369</t>
  </si>
  <si>
    <t>8310975317</t>
  </si>
  <si>
    <t>8310975367</t>
  </si>
  <si>
    <t>8310975316</t>
  </si>
  <si>
    <t>8310975685</t>
  </si>
  <si>
    <t>8310975690</t>
  </si>
  <si>
    <t>8310975688</t>
  </si>
  <si>
    <t>8310975636</t>
  </si>
  <si>
    <t>8310975642</t>
  </si>
  <si>
    <t>8310975692</t>
  </si>
  <si>
    <t>8310975625</t>
  </si>
  <si>
    <t>8310975687</t>
  </si>
  <si>
    <t>8310975683</t>
  </si>
  <si>
    <t>8310975680</t>
  </si>
  <si>
    <t>8310977045</t>
  </si>
  <si>
    <t>8310977185</t>
  </si>
  <si>
    <t>8310977046</t>
  </si>
  <si>
    <t>8310977048</t>
  </si>
  <si>
    <t>8310977076</t>
  </si>
  <si>
    <t>8310977104</t>
  </si>
  <si>
    <t>8310977109</t>
  </si>
  <si>
    <t>8310977115</t>
  </si>
  <si>
    <t>8310977144</t>
  </si>
  <si>
    <t>8310977184</t>
  </si>
  <si>
    <t>MH2403080758</t>
  </si>
  <si>
    <t>8310977213</t>
  </si>
  <si>
    <t>8310977225</t>
  </si>
  <si>
    <t>MH2403080719</t>
  </si>
  <si>
    <t>8310977395</t>
  </si>
  <si>
    <t>8310977397</t>
  </si>
  <si>
    <t>8310977398</t>
  </si>
  <si>
    <t>8310977399</t>
  </si>
  <si>
    <t>8310977596</t>
  </si>
  <si>
    <t>8310977619</t>
  </si>
  <si>
    <t>8310977620</t>
  </si>
  <si>
    <t>8310977636</t>
  </si>
  <si>
    <t>8310977597</t>
  </si>
  <si>
    <t>MH2403085409</t>
  </si>
  <si>
    <t>8310979052</t>
  </si>
  <si>
    <t>8310979064</t>
  </si>
  <si>
    <t>8310979048</t>
  </si>
  <si>
    <t>8310979045</t>
  </si>
  <si>
    <t>8310979046</t>
  </si>
  <si>
    <t>8310979047</t>
  </si>
  <si>
    <t>8310979392</t>
  </si>
  <si>
    <t>8310979120</t>
  </si>
  <si>
    <t>8310979129</t>
  </si>
  <si>
    <t>8310979030</t>
  </si>
  <si>
    <t>8310979031</t>
  </si>
  <si>
    <t>8310979396</t>
  </si>
  <si>
    <t>8310979395</t>
  </si>
  <si>
    <t>8310979394</t>
  </si>
  <si>
    <t>8310979390</t>
  </si>
  <si>
    <t>8310979421</t>
  </si>
  <si>
    <t>MH2403087770</t>
  </si>
  <si>
    <t>MH2403087850</t>
  </si>
  <si>
    <t>8310981011</t>
  </si>
  <si>
    <t>8310980975</t>
  </si>
  <si>
    <t>8310980976</t>
  </si>
  <si>
    <t>8310981010</t>
  </si>
  <si>
    <t>8310981016</t>
  </si>
  <si>
    <t>8310981545</t>
  </si>
  <si>
    <t>8310981604</t>
  </si>
  <si>
    <t>8310981843</t>
  </si>
  <si>
    <t>8310981797</t>
  </si>
  <si>
    <t>8310981795</t>
  </si>
  <si>
    <t>8310981741</t>
  </si>
  <si>
    <t>8310981840</t>
  </si>
  <si>
    <t>8310981755</t>
  </si>
  <si>
    <t>8310981823</t>
  </si>
  <si>
    <t>8310981845</t>
  </si>
  <si>
    <t>8310981742</t>
  </si>
  <si>
    <t>8310981838</t>
  </si>
  <si>
    <t>MH2403093646</t>
  </si>
  <si>
    <t>8310981965</t>
  </si>
  <si>
    <t>8310981943</t>
  </si>
  <si>
    <t>MH2403095535</t>
  </si>
  <si>
    <t>MH2403095654</t>
  </si>
  <si>
    <t>MH2403095663</t>
  </si>
  <si>
    <t>8310982621</t>
  </si>
  <si>
    <t>8310982625</t>
  </si>
  <si>
    <t>8310982626</t>
  </si>
  <si>
    <t>8310982627</t>
  </si>
  <si>
    <t>MH2403099674</t>
  </si>
  <si>
    <t>8310984063</t>
  </si>
  <si>
    <t>8310984065</t>
  </si>
  <si>
    <t>8955204421</t>
  </si>
  <si>
    <t>8955204422</t>
  </si>
  <si>
    <t>8955204434</t>
  </si>
  <si>
    <t>8955204435</t>
  </si>
  <si>
    <t>8955204414</t>
  </si>
  <si>
    <t>8310983967</t>
  </si>
  <si>
    <t>MH2403099846</t>
  </si>
  <si>
    <t>8310983969</t>
  </si>
  <si>
    <t>MH2403100206</t>
  </si>
  <si>
    <t>MH2403100250</t>
  </si>
  <si>
    <t>8310984129</t>
  </si>
  <si>
    <t>8310984132</t>
  </si>
  <si>
    <t>8310984127</t>
  </si>
  <si>
    <t>8310984133</t>
  </si>
  <si>
    <t>8310984134</t>
  </si>
  <si>
    <t>8310984706</t>
  </si>
  <si>
    <t>8310984707</t>
  </si>
  <si>
    <t>8310984708</t>
  </si>
  <si>
    <t>8310984709</t>
  </si>
  <si>
    <t>8310984710</t>
  </si>
  <si>
    <t>8310984711</t>
  </si>
  <si>
    <t>MH2403102860</t>
  </si>
  <si>
    <t>MH2403103311</t>
  </si>
  <si>
    <t>8310985448</t>
  </si>
  <si>
    <t>8310985449</t>
  </si>
  <si>
    <t>8310985450</t>
  </si>
  <si>
    <t>8310985451</t>
  </si>
  <si>
    <t>8310985455</t>
  </si>
  <si>
    <t>8310985456</t>
  </si>
  <si>
    <t>8310985485</t>
  </si>
  <si>
    <t>8310985504</t>
  </si>
  <si>
    <t>8310985506</t>
  </si>
  <si>
    <t>BILL NO. 8310977225  (250 BAGS) FOR C WING</t>
  </si>
  <si>
    <t>JSW CEMENT LIMITED - PADMAVATI</t>
  </si>
  <si>
    <t>BILL NO MH2403080719 ( 500 BAGS ) FOR C WING</t>
  </si>
  <si>
    <t>BILL NO 8310977395 AS PER GST BILL BOOK</t>
  </si>
  <si>
    <t>BILL NO - 8310977397 AS PER GST BILL BOOK</t>
  </si>
  <si>
    <t>BILL NO - 8310977398 AS PER GST BILL BOOK</t>
  </si>
  <si>
    <t>BILL NO - 8310977399 AS PER GST BILL BOOK</t>
  </si>
  <si>
    <t>BILL NO. 8310977596  (250 BAGS) FOR C WING</t>
  </si>
  <si>
    <t>BILL NO. 8310977619  (50 BAGS) FOR C WING</t>
  </si>
  <si>
    <t>BILL NO. 8310977620  (200 BAGS) FOR C WING</t>
  </si>
  <si>
    <t>BILL NO. 8310977636 (250 BAGS) FOR C WING</t>
  </si>
  <si>
    <t>BILL NO. 8310977597(250 BAGS) FOR C WING</t>
  </si>
  <si>
    <t>BILL NO MH2403085409 ( 500 BAGS ) FOR C WING</t>
  </si>
  <si>
    <t>BILL NO. 8310979052 (250 BAGS) FOR C WING</t>
  </si>
  <si>
    <t>BILL NO. 8310979064 (250 BAGS) FOR C WING</t>
  </si>
  <si>
    <t>BILL NO 8310979048 (250 BAGS) FOR C WING</t>
  </si>
  <si>
    <t>BILL NO 8310979045 (250 BAGS) FOR C WING</t>
  </si>
  <si>
    <t>BILL NO  8310979046 (250 BAGS) FOR C WING</t>
  </si>
  <si>
    <t>BILL NO 8310979047 ( 250 BAGS ) C WING</t>
  </si>
  <si>
    <t>BILL NO 8310979392 ( 200 BAGS ) FOR C WING</t>
  </si>
  <si>
    <t>BILL NO  8310979120 ( 250 BAGS ) C WING</t>
  </si>
  <si>
    <t>BILL NO 8310979129 ( 250 BAGS ) C WING</t>
  </si>
  <si>
    <t>BILL NO. 8310979030 (200 BAGS) FOR C WING</t>
  </si>
  <si>
    <t>BILL NO. 8310979031 (200 BAGS) FOR C WING</t>
  </si>
  <si>
    <t>BILL NO 8310979396 ( 200 BAGS ) FOR C WING</t>
  </si>
  <si>
    <t>BILL NO 8310979395 ( 171 BAGS ) FOR C WING</t>
  </si>
  <si>
    <t>BILL NO 8310979394 ( 29 BAGS ) FOR C WING</t>
  </si>
  <si>
    <t>BILL NO  8310979390( 250 BAGS ) C WING</t>
  </si>
  <si>
    <t>BILL NO 8310979421 AS PER GST BILL BOOK</t>
  </si>
  <si>
    <t>BILL NO MH2403087770  FOR C WING ( 500 BAGS )</t>
  </si>
  <si>
    <t>BILL NO MH24030857850 FOR C WING ( 500 BAGS )</t>
  </si>
  <si>
    <t>BILL NO  8310981011 - 200 BAGS  - C WING</t>
  </si>
  <si>
    <t>BILL NO  8310980975 - 200 BAGS  - C WING</t>
  </si>
  <si>
    <t>BILL NO  8310980976- 200 BAGS  - C WING</t>
  </si>
  <si>
    <t>BILL NO   8310981010  ( 200 BAGS - C WING )</t>
  </si>
  <si>
    <t>BILL NO 8310981016  ( 200 BAGS - C WING )</t>
  </si>
  <si>
    <t>BILL NO 8310981545( 250 BAGS C WING )</t>
  </si>
  <si>
    <t>BILL NO 8310981604 ( 200 BASG C WING )</t>
  </si>
  <si>
    <t>BILL NO   8310981843- 500 BAGS  - C WING</t>
  </si>
  <si>
    <t>BILL NO 8310981797 - (300 BAGS - C WING )</t>
  </si>
  <si>
    <t>BILL NO 8310981795( 300 BAGS - C WING )</t>
  </si>
  <si>
    <t>BILL NO 8310981741 ( 400 BAGS C WING )</t>
  </si>
  <si>
    <t>BILL NO 8310981840 ( 500 BAGS C WING )</t>
  </si>
  <si>
    <t>BILL NO 8310981755 ( 350 BAGS C WING )</t>
  </si>
  <si>
    <t>BILL NO 8310981823 ( 400 BAGS C WING )</t>
  </si>
  <si>
    <t>BILL NO 8310981845 ( 500 BAGS C WING )</t>
  </si>
  <si>
    <t>BILL NO 8310981742 ( 400 BAGS C WING )</t>
  </si>
  <si>
    <t>BILL NO 8310981838 ( 400 BAGS C WING )</t>
  </si>
  <si>
    <t>BILL NO 8310981965- 250 BAGS  - C WING</t>
  </si>
  <si>
    <t>BILL NO  8310981943- 250 BAGS  - C WING</t>
  </si>
  <si>
    <t>BILL NO 8310984063- 200 BAGS  - C WING</t>
  </si>
  <si>
    <t>BILL NO  8310984065- 200 BAGS  C WING</t>
  </si>
  <si>
    <t>BILL NO  8955204421   -  400 BAGS  C WING</t>
  </si>
  <si>
    <t>BILL NO  8955204422-100 BAGS  C WING</t>
  </si>
  <si>
    <t>BILL NO  8955204434 - 400 BAGS  C WING</t>
  </si>
  <si>
    <t>BILL NO  8955204435 - 100 BAGS  C WING</t>
  </si>
  <si>
    <t>BILL NO  8955204414- 500 BAGS  C WING</t>
  </si>
  <si>
    <t>BILL NO  8310983967- 200 BAGS  C WING</t>
  </si>
  <si>
    <t>BILL NO MH2403099846 ( 500 BAGS C WING )</t>
  </si>
  <si>
    <t>BILL NO   8310983967- 250 BAGS  C WING</t>
  </si>
  <si>
    <t>BILL NO   8310984132- 250 BAGS  C WING</t>
  </si>
  <si>
    <t>BILL NO  8310984127- 250 BAGS  C WING</t>
  </si>
  <si>
    <t>BILL NO   8310984133- 200 BAGS  C WING</t>
  </si>
  <si>
    <t>BILL NO   8310984134   *50 BAGS  C WING</t>
  </si>
  <si>
    <t>M/s VEDANT MARKETING</t>
  </si>
  <si>
    <t>VM/24-25/0974</t>
  </si>
  <si>
    <t>CASE NO. 1043 NITRO BOND MATERIAL FOR ONE MERAKI D WING</t>
  </si>
  <si>
    <t>VM/24-25/1010</t>
  </si>
  <si>
    <t>CASE NO. 1043.1 NITO BOND MATERIAL FOR ONE MERAKI D WING</t>
  </si>
  <si>
    <t>VM/24-25/1223</t>
  </si>
  <si>
    <t>CASE NO. 1092 CHEMICAL MATERIAL FOR ONE MERAKI D WING</t>
  </si>
  <si>
    <t>ZC KAVLES PRESSURE CONCRETE PVT LTD</t>
  </si>
  <si>
    <t>KPC/MCD1/24-25</t>
  </si>
  <si>
    <t>CASE NO 230824.4   (PROVIDING &amp; SPREADING DICHTAMENT DS 2 @ 2 KG PER SQM OVER RCC BARE SLAB) ONE MERAKI C WING INV NO :- KPC/MCD1/24-25  ( AS PER ASHISH BHAI BILL AMOUNT CHANGE 1,58,309/-</t>
  </si>
  <si>
    <t>VM/24-25/1312</t>
  </si>
  <si>
    <t>CASE NO. 1124 CHEMICAL MATERIAL FOR ONE MERAKI D WING</t>
  </si>
  <si>
    <t>KPC/MCD2/24-25</t>
  </si>
  <si>
    <t>CASE NO 90924.1  (WATERPROOFING WORKS) ONE MERAKI C WING INV NO :- KPC/MCD2/24-25</t>
  </si>
  <si>
    <t>VM/24-25/1620</t>
  </si>
  <si>
    <t>CASE NO. 1193 COMPLAST CHEMICAL DRUM FOR ONE MERKAI C WING</t>
  </si>
  <si>
    <t>GTEC/24-25/090</t>
  </si>
  <si>
    <t>CASE NO. 968 CONCRET HAMMER C &amp; D WING</t>
  </si>
  <si>
    <t>GTEC/24-25/134</t>
  </si>
  <si>
    <t>2Z STATE BANK OF INDIA - 8071</t>
  </si>
  <si>
    <t>Payment</t>
  </si>
  <si>
    <t>CMS</t>
  </si>
  <si>
    <t>FOR NEMINATH ENTERPRISES  LIGHT BILL PAID AUG MONTH ( BILL REC LATE )</t>
  </si>
  <si>
    <t>FOR NEMINATH ENTERPRISES  LIGHT BILL PAID SEP MONTH DUE DT 14.10.24</t>
  </si>
  <si>
    <t>AMP IMPEX</t>
  </si>
  <si>
    <t>AI/41/2024-25</t>
  </si>
  <si>
    <t>CASE NO. 1035 GI BINDING WIRE FOR ONE MERAKI C WING</t>
  </si>
  <si>
    <t>N.K.TRADING CO.</t>
  </si>
  <si>
    <t>11982</t>
  </si>
  <si>
    <t>CASE NO. 1047 ELECTRICAL MATERIAL FOR ONE MERAKI D WING ( AS PER NIKHIL SIR BILL PAID) ( AS PER GST BILL CHANGE ON 16.08.24 )</t>
  </si>
  <si>
    <t>11983</t>
  </si>
  <si>
    <t>CASE NO. 1047.1 ELECTRICAL MATERIAL FOR ONE MERAKI D WING</t>
  </si>
  <si>
    <t>EAGLE SALES CORPORATION</t>
  </si>
  <si>
    <t>2/1004-24/25</t>
  </si>
  <si>
    <t>CASE NO 1051 FOR ELECTRICAL MATERIAL C WING</t>
  </si>
  <si>
    <t>130</t>
  </si>
  <si>
    <t>CN NO. 130 DT. 16.07.2024 AGAINST INV NO. 2/1004-24/25 DT. 13.07.2024</t>
  </si>
  <si>
    <t>1/5869-24/25</t>
  </si>
  <si>
    <t>CASE NO. 1051.1 ELECTRICAL MATERIAL FOR ONE MERAKI C WING</t>
  </si>
  <si>
    <t>12081</t>
  </si>
  <si>
    <t>CASE NO 1134 FOR C WING TEMPORARY ELECTRICAL WORK</t>
  </si>
  <si>
    <t>12080</t>
  </si>
  <si>
    <t>CASE NO. 1134 ELECTRIC MATERIAL FOR ONE MERAKI C WING TEMPORY ELECTRICAL WORK</t>
  </si>
  <si>
    <t>2/1496-24/25</t>
  </si>
  <si>
    <t>CASE NO.1161 ELECTRICALPIPES WORK MATERIAL FOR ONE MERAKI C WING 11TH FLOOR TO 17TH FLOOR</t>
  </si>
  <si>
    <t>ZC PARMAR KHIMJI MAVJI &amp; CO</t>
  </si>
  <si>
    <t>81/24-25</t>
  </si>
  <si>
    <t>CASE NO 20924.  (FABRICATING &amp; ERECTING STRUCTURAL STEEL WORK) ONE MERAKI C WING INV NO :- 81</t>
  </si>
  <si>
    <t>80/24-25</t>
  </si>
  <si>
    <t>CASE NO 30924.2  (FABRICATING &amp; ERECTING STRUCTURAL STEEL WORK) ONE MERAKI D WING BILL NO 80</t>
  </si>
  <si>
    <t>SAIRAJ LUMIZON PVT LTD</t>
  </si>
  <si>
    <t>2024-25/014</t>
  </si>
  <si>
    <t>2024-25/015</t>
  </si>
  <si>
    <t>VIRAJ ENTERPRISES</t>
  </si>
  <si>
    <t>VE/24-25/150</t>
  </si>
  <si>
    <t>CASE NO. 1183 SAFETY MATERIAL FOR ONE MERAKI C WING</t>
  </si>
  <si>
    <t>VE/24-25/154</t>
  </si>
  <si>
    <t>CASE NO. 1189.1 FIRE FITTING EQUIPMENTS FOR ONE MERAKI D WING</t>
  </si>
  <si>
    <t>ZC RATAN S JAWALE</t>
  </si>
  <si>
    <t>263</t>
  </si>
  <si>
    <t>CASE NO 230724.10 FABRICATION WORK) ONE MERAKI D WING INV No 263</t>
  </si>
  <si>
    <t>264</t>
  </si>
  <si>
    <t>CASE NO 230724.10 FABRICATION WORK) ONE MERAKI D WING INV NO 264</t>
  </si>
  <si>
    <t>265</t>
  </si>
  <si>
    <t>CASE NO 230724.10 FABRICATION WORK) ONE MERAKI D WING INV NO 265 ( PAYMENT DT 26.07.24 AS PER SAMIR SIR HOLD PAYMENT )</t>
  </si>
  <si>
    <t>266</t>
  </si>
  <si>
    <t>CASE NO 230724.10 FABRICATION WORK) ONE MERAKI D WING INV NO 266  ( PAYMENT DT 26.7.24 AS PER SAMIR SIR PAYMENT HOLD )</t>
  </si>
  <si>
    <t>281</t>
  </si>
  <si>
    <t>CASE NO. 60824.2 (FABRICATION WORK) ONE MERAKI C WING INV NO :- 281 DT. 31.07.2024</t>
  </si>
  <si>
    <t>280</t>
  </si>
  <si>
    <t>CASE NO. 60824.1 (FABRICATION WORK) ONE MERAKI D WING INV NO :- 280 DT. 31.07.2024</t>
  </si>
  <si>
    <t xml:space="preserve">4T2 GST </t>
  </si>
  <si>
    <t>1P T2 CGST INPUT @02.50%</t>
  </si>
  <si>
    <t>JUL'24</t>
  </si>
  <si>
    <t>INELIGIBLE AGAINST 5%</t>
  </si>
  <si>
    <t>ZC SUNRISE EARTH MOVERS</t>
  </si>
  <si>
    <t>SEM/24-25/0014</t>
  </si>
  <si>
    <t>CASE NO. 190724.3 (JCB WORKING) ONE MERAKI D WING BILL NO :- SEM/24-25/0014 (BILL RECEIVED ON 22.07.2024)</t>
  </si>
  <si>
    <t>MAHAVIR SANITATION PVT LTD</t>
  </si>
  <si>
    <t>MSPL2425034</t>
  </si>
  <si>
    <t>CASE NO 160724.1 (PLUMBING WORK) ONE MERAKI C &amp; D WING INV NO. MSPL2425034 ( AS PER PAYMENT DT 19.07.24 SAMIR SIR HOLD PAYMENT ) RETENTION 5% 7,220 &amp; PAYMENT 1,37,174/- WE DELECT PAYMENT ENTRY BILL MAKE BY NAYANA PAYMENT HOLD FOLDER</t>
  </si>
  <si>
    <t>ZC MORE ELECTRICAL &amp; ENGINEERING WORKS</t>
  </si>
  <si>
    <t>273</t>
  </si>
  <si>
    <t>CASE NO 230724.2 (LABOUR CHARGES &amp; CONSOLED  P.V.C. PIPING AT 3RD BASEMENT FLOOR SLAB) ONE MERAKI D WING INV No :- 273</t>
  </si>
  <si>
    <t>274</t>
  </si>
  <si>
    <t>CASE NO 230724.3 (LABOUR CHARGES &amp; CONSOLED  P.V.C. PIPING AT 2nd BASEMENT FLOOR SLAB) ONE MERAKI D WING INV No :- 274</t>
  </si>
  <si>
    <t>CASE NO 230724.4 (LABOUR CHARGES &amp; CONSOLED  P.V.C. PIPING AT 1st. BASEMENT FLOOR SLAB) ONE MERAKI D WING INV No :- 275</t>
  </si>
  <si>
    <t>SEM/24-25/0025</t>
  </si>
  <si>
    <t>CASE NO. 190724.1 (JCB R/B WORKING) ONE MERAKI C WING BILL NO :- SEM/24-25/0025</t>
  </si>
  <si>
    <t>ZC UCON PT STRUCTURAL SYSTEM PVT LTD</t>
  </si>
  <si>
    <t>MH/2425/M240</t>
  </si>
  <si>
    <t>BILL NO M240</t>
  </si>
  <si>
    <t>CD/009</t>
  </si>
  <si>
    <t>BILL FOR CIVIL LABOUR WORK OF ONE MERAKI C WING MIVAN SLAB (5TH SLAB AREA 100% 5344 SQFT)</t>
  </si>
  <si>
    <t>CD/010</t>
  </si>
  <si>
    <t>BILL FOR CIVIL LABOUR WORK OF ONE MERAKI C WING MIVAN SLAB (6TH SLAB AREA 100% 5344 SQFT)</t>
  </si>
  <si>
    <t>283</t>
  </si>
  <si>
    <t>CASE NO 230824.3 (LABOUR CHARGES &amp; ELECTRICALS WORKS COMPLETED CONSOLED P.V.C. PIPING AT 4th Floor SLAB) ONE MERAKI C WING INV NO :- 283</t>
  </si>
  <si>
    <t>282</t>
  </si>
  <si>
    <t>CASAE NO 230824.2 (LABOUR CHARGES &amp; ELECTRICALS WORKS COMPLETED CONSOLED P.V.C. PIPING 3rd Floor SLAB) ONE MERAKI C WING INV NO :- 282</t>
  </si>
  <si>
    <t>CASE NO 230824.1  (LABOUR CHARGES &amp; ELECTRICALS WORKS COMPLETED CONSOLED P.V.C. PIPING AT 2ND Floor SLAB) ONE MERAKI C WING INV NO :- 281</t>
  </si>
  <si>
    <t>CASE NO 230824  (LABOUR CHARGES &amp; ELECTRICALS WORKS COMPLETED CONSOLED P.V.C. PIPING 1st Floor SLAB) ONE MERAKI C WING INV NO :- 280</t>
  </si>
  <si>
    <t>CD/011</t>
  </si>
  <si>
    <t>BILL FOR CIVIL LABOUR WORK OF ONE MERAKI C WING (MIVAN SLAB 7 TH SLAB AREA 100% 5344 SQFT)</t>
  </si>
  <si>
    <t>CD/012</t>
  </si>
  <si>
    <t>BILL FOR CIVIL LABOUR WORK OF ONE MERAKI C WING MIVAN SALB (8TH SLAB AREA 100% 5344 SQFT)</t>
  </si>
  <si>
    <t>CD/013</t>
  </si>
  <si>
    <t>BILL FOR CIVIL LABOUR WORK OF ONE MERAKI C WING MIVAN SALB (9TH SLAB AREA 100% 5344 SQFT) INV NO. CD/013 DT. 09.09.24</t>
  </si>
  <si>
    <t>ZC JSA CONSTRUCTION</t>
  </si>
  <si>
    <t>04</t>
  </si>
  <si>
    <t>CASE NO 160924.1 (REINFORCE CEMENT CONCRETE BRAKING &amp; MISCELLANEOUS PLUMBING WORK FOR JULY &amp; AUGUST MONTH) ONE MERAKI D WING</t>
  </si>
  <si>
    <t>CD/014</t>
  </si>
  <si>
    <t>BILL FOR CIVIL LABOUR WORK OF ONE MERAKI C WING MIVAN SALB (9TH SLAB AREA 100% 5344 SQFT) INV NO. CD/014 DT 12.09.24</t>
  </si>
  <si>
    <t>CD/015</t>
  </si>
  <si>
    <t>BILL FOR CIVIL LABOUR WORK OF ONE MERAKI C WING MIVAN SLAB 11TH SLAB AREA 100% (5344 SQFT)</t>
  </si>
  <si>
    <t>T2/ME/0003</t>
  </si>
  <si>
    <t>PAID ON YOUR BEHALF TO MAURYA ELECTRICAL WORKS BILL NO 3606  DT 20.4.24</t>
  </si>
  <si>
    <t>T2/ME/0004</t>
  </si>
  <si>
    <t>PAID ON YOUR BEHALF TO MAURYA ELECTRICAL WORKS BILL NO 3609  DT 08.5.24</t>
  </si>
  <si>
    <t>T2/ME/0005</t>
  </si>
  <si>
    <t>PAID ON YOUR BEHALF TO MAURYA ELECTRICAL WORKS BILL NO 3610  DT 08.05.2024</t>
  </si>
  <si>
    <t>CD/016</t>
  </si>
  <si>
    <t>BILL FOR CIVIL LABOUR WORK OF ONE MERAKI C WING MIVAN SLAB (12TH SLAB AREA 100% 5344 SQFT) INV NO. CD/016 DT. 30.09.2024</t>
  </si>
  <si>
    <t>CD/017</t>
  </si>
  <si>
    <t>BILL FOR CIVIL LABOUR WORK OF ONE MERAKI C WING (2/3/4/5/6 BRICKWORK COMPLETED AREA 5344 SQFT) INV NO. CD/017 DT. 30.09.2024</t>
  </si>
  <si>
    <t>CD/018</t>
  </si>
  <si>
    <t>BILL FOR CIVIL LABOUR WORK OF ONE MERAKI C WING (2/3/4/5 PLASTER COMPLETED AREA 5344 SQFT) INV NO. CD/018 DT. 30.09.2024</t>
  </si>
  <si>
    <t>T2/ME/0006</t>
  </si>
  <si>
    <t>PAID ON YOUR BEHALF TO MAURYA ELECTRICAL WORKS BILL NO 3615  DT 20.05.2024</t>
  </si>
  <si>
    <t>T2/ME/0007</t>
  </si>
  <si>
    <t>PAID ON YOUR BEHALF TO MAURYA ELECTRICAL WORKS BILL NO 3630  DT 03.06.2024</t>
  </si>
  <si>
    <t>T2/ME/0008</t>
  </si>
  <si>
    <t>PAID ON YOUR BEHALF TO MAURYA ELECTRICAL WORKS BILL NO 3631  DT 03.06.2024</t>
  </si>
  <si>
    <t>T2/ME/0009</t>
  </si>
  <si>
    <t>PAID ON YOUR BEHALF TO MAURYA ELECTRICAL WORKS BILL NO 3634  DT 13.06.2024</t>
  </si>
  <si>
    <t>T2/ME/0010</t>
  </si>
  <si>
    <t>PAID ON YOUR BEHALF TO MAURYA ELECTRICAL WORKS BILL NO 3635  DT 13.06.2024</t>
  </si>
  <si>
    <t>T2/ME/0011</t>
  </si>
  <si>
    <t>PAID ON YOUR BEHALF TO MAURYA ELECTRICAL WORKS BILL NO 3636  DT 13.06.2024</t>
  </si>
  <si>
    <t>T2/ME/0012</t>
  </si>
  <si>
    <t>PAID ON YOUR BEHALF TO MAURYA ELECTRICAL WORKS BILL NO 3638  DT 17.06.2024</t>
  </si>
  <si>
    <t>T2/ME/0013</t>
  </si>
  <si>
    <t>PAID ON YOUR BEHALF TO MAURYA ELECTRICAL WORKS BILL NO 3642  DT 01.07.2024</t>
  </si>
  <si>
    <t>T2/ME/0014</t>
  </si>
  <si>
    <t>PAID ON YOUR BEHALF TO MAURYA ELECTRICAL WORKS BILL NO 3621  DT 01.07.2024</t>
  </si>
  <si>
    <t>T2/ME/0015</t>
  </si>
  <si>
    <t>PAID ON YOUR BEHALF TO MAURYA ELECTRICAL WORKS BILL NO 3644  DT 05.07.2024</t>
  </si>
  <si>
    <t>T2/ME/0016</t>
  </si>
  <si>
    <t>PAID ON YOUR BEHALF TO MAURYA ELECTRICAL WORKS BILL NO 3646  DT 12.07.2024</t>
  </si>
  <si>
    <t>T2/ME/0017</t>
  </si>
  <si>
    <t>PAID ON YOUR BEHALF TO MAURYA ELECTRICAL WORKS BILL NO 3651  DT 22.07.2024</t>
  </si>
  <si>
    <t>T2/ME/0018</t>
  </si>
  <si>
    <t>PAID ON YOUR BEHALF TO MAURYA ELECTRICAL WORKS BILL NO 3652  DT 24.07.2024</t>
  </si>
  <si>
    <t xml:space="preserve">UNIQUE LOGISTIC SOLUTIONS (I) PVT. LTD_x000D_
</t>
  </si>
  <si>
    <t>ULS/IM/2425/182</t>
  </si>
  <si>
    <t>CASE NO 10724.1  BILL NO 255 FOR C- WING</t>
  </si>
  <si>
    <t>256</t>
  </si>
  <si>
    <t>CASE NO. 250724.5 DISEL FOR D WING</t>
  </si>
  <si>
    <t>ZC RAMESH CRANE SERVICE</t>
  </si>
  <si>
    <t>945</t>
  </si>
  <si>
    <t>CASE NO 120824.4  (CRANE HIRING CHARGES) ONE MERAKI C WING BILL NO :- 945</t>
  </si>
  <si>
    <t>HEMALI,ADITI &amp; FALGUNI INDUSTRIES</t>
  </si>
  <si>
    <t>430/24-25</t>
  </si>
  <si>
    <t>CASE NO. 1087 PLASTIC MATERIAL FOR ONE MERAKI C WING SLAB CONCREATING WORK</t>
  </si>
  <si>
    <t>444/24-25</t>
  </si>
  <si>
    <t>CASE NO. 1114 WHITE PLASTIC FOR ONE MERAKI C WING</t>
  </si>
  <si>
    <t>483/24-25</t>
  </si>
  <si>
    <t>CASE NO 1171 PLASTIC SHEET FOR C WING CONCREATING WORK</t>
  </si>
  <si>
    <t>429</t>
  </si>
  <si>
    <t>CASE NO. 180924.4 DIESEL FOR ONE MERAKI C &amp; D WING  ( PAYMENT DT 20.09.24 SAMIR SIR HOLD PAYMENT )</t>
  </si>
  <si>
    <t>CASE NO. 40724.2 (EMBENDED FLAT TIE 250 MM) ONE MERAKI C &amp; D WING INV NO :- 146 DT. 01.07.2024</t>
  </si>
  <si>
    <t>145</t>
  </si>
  <si>
    <t>CASE NO. 40724.3 (EMBENDED FLAT TIE 250 MM &amp; TRANSPORT) ONE MERAKI C &amp; D WING  INV NO :- 145 DT. 01.07.2024</t>
  </si>
  <si>
    <t>217</t>
  </si>
  <si>
    <t>(EMBENDED WALL TIE &amp; TRANSPORT) ONE MERAKI C WING</t>
  </si>
  <si>
    <t>222</t>
  </si>
  <si>
    <t>CASE NO. 240824.5 (EMBENDED WALL TIE 325MM &amp; FLAT TIE 350MM, 250MM, 475MM, 375MM, 450MM &amp; TRANSPORT) ONE MERAKI C WING INV NO :- 222 DT. 17.08.2024</t>
  </si>
  <si>
    <t>223</t>
  </si>
  <si>
    <t>224</t>
  </si>
  <si>
    <t>CASE NO 160824 STUB PIN, WEDGES, TRANSPORT - ONE MERAKI D WING</t>
  </si>
  <si>
    <t>225</t>
  </si>
  <si>
    <t>CASE NO. 240824.6 (EMBENDED TIE ROD 650MM, 400MM, 550MM, 450MM, 850MM, 1050, WING NUT &amp; TRANSPORT) ONE MERAKI D WING INV NO :- 225 DT. 20.08.2024</t>
  </si>
  <si>
    <t>242</t>
  </si>
  <si>
    <t>CASE NO. 240924.8 MIVAN MATERIAL FOR ONE MERAKI C WING INV NO :- 242</t>
  </si>
  <si>
    <t>246</t>
  </si>
  <si>
    <t>CASE NO. 240924.9 MIVAN MATERIAL FOR ONE MERAKI C WING INV NO :- 246</t>
  </si>
  <si>
    <t>CASE NO. 240924.10 MIVAN MATERIAL FOR ONE MERAKI D WING INV NO :- 248</t>
  </si>
  <si>
    <t>HILTI (INDIA) PVT LTD.</t>
  </si>
  <si>
    <t>HI27-18890-2024</t>
  </si>
  <si>
    <t>ZC S S ENTERPRISES</t>
  </si>
  <si>
    <t>SSS : 05</t>
  </si>
  <si>
    <t>CASE NO. 20824.4  (SLAB FLOATING) ONE MERAKI C WING INV NO :- SSE:05 DT. 14.08.2024</t>
  </si>
  <si>
    <t>R.K. DRILLING</t>
  </si>
  <si>
    <t>RKD/30</t>
  </si>
  <si>
    <t>CASE NO. 220724.3 (CORE CUTTING WORK) ONE MERAKI C &amp; D WING INV NO :- RKD/30 DT. 06.07.2024</t>
  </si>
  <si>
    <t>1173/2024-2025</t>
  </si>
  <si>
    <t>CASE NO. 1070 DEWATERING MATERIAL FOR ONE MERAKI D WING</t>
  </si>
  <si>
    <t>A.B. AJMERA &amp; CO</t>
  </si>
  <si>
    <t>93/2024-25</t>
  </si>
  <si>
    <t>CASE NO. 1090.1 PLUMBING MATERIAL FOR ONE MERAKI C WING CURING LINE</t>
  </si>
  <si>
    <t>K B AJMERA AND CO</t>
  </si>
  <si>
    <t>1734</t>
  </si>
  <si>
    <t>CASE NO. 1090 PLUMBING MATERIAL FOR ONE MERAKI C WING CURRING MATERIAL</t>
  </si>
  <si>
    <t>NTL ENTERPRISES</t>
  </si>
  <si>
    <t>74</t>
  </si>
  <si>
    <t>CASE NO 30924.3 (4 CHEMBERS WORK, PLASTER &amp; COVER FIXING, PIPS LEVELING, LABOUR CHARGES FOR DIGGING DRAIN LINE &amp; SURFACE DRESSING &amp; CLEANING WORK) ONE MERAKI C WING INV NO :- 74</t>
  </si>
  <si>
    <t>1869</t>
  </si>
  <si>
    <t>CASE NO. 1090.3 PLUMBING CURRING MATERIAL FOR ONE MERAKI C  WING</t>
  </si>
  <si>
    <t>CANDORR INTERNATIONAL</t>
  </si>
  <si>
    <t>CI/10426/24-25</t>
  </si>
  <si>
    <t>CASE NO 1164.3 FOR C WING</t>
  </si>
  <si>
    <t>BIGBLOC CONSTRUCTION LTD</t>
  </si>
  <si>
    <t>BCSALE242501492</t>
  </si>
  <si>
    <t>CASE NO.1059  NEXT PLAST (REDAY MIX PLASTER) FOR ONE MERAKI C WING</t>
  </si>
  <si>
    <t>PADMAVATI MARKETING</t>
  </si>
  <si>
    <t>PM/679/24-25</t>
  </si>
  <si>
    <t>CASE NO. 1104 RMP BAGS FOR ONE MERAKI C WING</t>
  </si>
  <si>
    <t>PM/704/24-25</t>
  </si>
  <si>
    <t>CASE NO. 1112 READYMIX PLASTER FOR ONE MERAKI C WING</t>
  </si>
  <si>
    <t>PM/791/24-25</t>
  </si>
  <si>
    <t>CASE NO. 1141 READYMIX PLASTER FOR ONE MERAKI C WING</t>
  </si>
  <si>
    <t>PM/806/24-25</t>
  </si>
  <si>
    <t>CASE NO. 1154 READYMIX PLASTER FOR ONE MERAKI C WING</t>
  </si>
  <si>
    <t>1000/24-25/578</t>
  </si>
  <si>
    <t>1000/24-25/579</t>
  </si>
  <si>
    <t>1000/24-25/590</t>
  </si>
  <si>
    <t>1000/24-25/649</t>
  </si>
  <si>
    <t>CASE NO. 240924.6 (PIPE BEND WEDGE) ONE MERAKI D WING INV NO :-  1000/24-25/649</t>
  </si>
  <si>
    <t>1000/24-25/650</t>
  </si>
  <si>
    <t>CASE NO. 240924.5 (PIPE BEND WEDGE) ONE MERAKI D WING INV NO :- 1000/24-25/650 DT. 21.09.2024</t>
  </si>
  <si>
    <t>PM/954/24-25</t>
  </si>
  <si>
    <t>CASE NO. 1198 READYMIX PLASTER ONE MERAKI C WING</t>
  </si>
  <si>
    <t>PM/975/24-25</t>
  </si>
  <si>
    <t>CASE NO. 1214 READYMIX PLASTER FOR ONE MERAKI C WING</t>
  </si>
  <si>
    <t>3642</t>
  </si>
  <si>
    <t>CASE NO. 40724.1 MAURYA ELECTRICAL WORKS (10 HP INDOFORCE THREE PHASE 2900 RPM DEWATERING SUBMERSIBAL WATER PUMP) ONE MERAKI C &amp; D WING BILL NO. 3642 DT. 01.07.2024</t>
  </si>
  <si>
    <t>3621</t>
  </si>
  <si>
    <t>CASE NO 240724.1 (10 HP INDOFORCE 2900 RPM THREE PHASE DEWATERING PUMP MOTOR REWINDING FITING &amp; OIL PLEASING CHARGES) ONE MERAKI C WING BILL NO :- 3621</t>
  </si>
  <si>
    <t>3644</t>
  </si>
  <si>
    <t>CASE NO. 220724.1 MAURYA ELECTRICAL WORKS (7.5 HP KIRLOSKAR BORVEL SUBMERSIBAL WATERPUMP MOTOR REWINDING FITING CHARGES WITH OIL REPLEASING) ONE MERAKI C &amp; D WING BILL NO :- 3644 DT. 05.07.2024</t>
  </si>
  <si>
    <t>3646</t>
  </si>
  <si>
    <t>CASE NO. 220724.2 MAURYA ELECTRICAL WORKS (10 HP THREEE PHASE 2900 RPM DEWATERING INDOFORCE SUBMERSIBAL WATER PUMP MOTOR REWINDING FITING &amp; OIL REPLEASING) ONE MERAKI C &amp; D WING BILL NO :- 3646 DT. 12.07.2024</t>
  </si>
  <si>
    <t>3651</t>
  </si>
  <si>
    <t>CASE NO. 30724.1 (10 HP THREE PHASE 2900 RPM INDOFORCE DEWATERING SUBMERSIBAL WATER PUMP MOTOR REWINDING &amp; OIL REPLEASING) ONE MERAKI C WING BILL NO :- 3651 DT. 22.07.2024</t>
  </si>
  <si>
    <t>3652</t>
  </si>
  <si>
    <t>CASE NO. 30724 (10 HP THREE PHASE 2900 RPM INDOFORCE DEWATERING SUBMERSIBAL WATER PUMP MOTOR REWINDING &amp; OIL REPLEASING) ONE MERAKI D WING BILL NO :- 3652 DT. 24.07.2024</t>
  </si>
  <si>
    <t>079/2024-25</t>
  </si>
  <si>
    <t>CASE NO. 981 FOR HELMENT, SAFETY SHOES &amp; SIDE OPEN JACKET GREEN FOR  D WING SITE TEAM ( GST DATA IGNORE THIS BILL )</t>
  </si>
  <si>
    <t>067/2024-25</t>
  </si>
  <si>
    <t>CASE NO 956 FOR GUMBOOT LABOUR WORK ON BASEMENT - 4  ( C WING )</t>
  </si>
  <si>
    <t>100/2024-25</t>
  </si>
  <si>
    <t>CASE NO 981 FOR RAINY SHOES FOR SITE TEAM ALL ENG</t>
  </si>
  <si>
    <t>117</t>
  </si>
  <si>
    <t>AS PER GST BILL BOOK_x000D_
CASE NO. 1079 SAFETY SHOES FOR ONE MERAKI A &amp; B WING SITE TEAM (BILL RECEIVED ON 03.09.2024 FOR PAYMENT) (VENDOR WAS CHANGED THE BILL DATE 26.09.2024)</t>
  </si>
  <si>
    <t>MD TALEB KHAN</t>
  </si>
  <si>
    <t>CASE NO 190924.2   (HALLMARK LIFT SAFETY NET FIXING, MANDIR SAFETY NET) ONE MERAKI D WING</t>
  </si>
  <si>
    <t>156/2024-25</t>
  </si>
  <si>
    <t>CASE NO. 1079 SAFETY MATERIAL FOR ONE MERAKI C WING</t>
  </si>
  <si>
    <t>117A</t>
  </si>
  <si>
    <t>2</t>
  </si>
  <si>
    <t>NEEV ENTERPRISE</t>
  </si>
  <si>
    <t>NE/0036/24-25</t>
  </si>
  <si>
    <t>CASE NO. 220724.6 (STONE METAL - 10MM, 20MM, WASH SAND, CRUSH SAND, 80MM) ONE MERAKI D WING INV NO :- NE/0036/24-25 DT. 20.07.2024</t>
  </si>
  <si>
    <t>NE/0039/24-25</t>
  </si>
  <si>
    <t>CASE NO. 60824.4 (STONE METAL 10MM, 80MM, WASH SAND, 80MM) ONE MERAKI C WING INV NO :- NE/0039/24-25 DT. 31.07.2024</t>
  </si>
  <si>
    <t>NE/0041/24-25</t>
  </si>
  <si>
    <t>(STONE METAL 10MM, 20MM, 80MM &amp; WASH SAND) ONE MERAKI C WING INV NO :- NE/0041/24-25 DT. 16.08.2024</t>
  </si>
  <si>
    <t>NE/0045/24-25</t>
  </si>
  <si>
    <t>CASE NO 40924.2  (STONE METAL 10MM, 20MM, 40MM, 80MM, 200MM, WASH SAND) ONE MERAKI C WING INV NO :- NE/0045/24-25</t>
  </si>
  <si>
    <t>NE/0049/24-25</t>
  </si>
  <si>
    <t>CASE NO (STONE METAL 10MM, 20MM, 40MM, GSB MM, WASH SAND) ONE MERAKI C  WING INV NO :- NE/0049/24-25</t>
  </si>
  <si>
    <t>NE/0050/24-25</t>
  </si>
  <si>
    <t>CASE NO. 230924.1 (BRICKS FOR DRAINAGE LINE CHAMBER WORK) ONE MERAKI C WING INV NO :- NE/0050/24-25</t>
  </si>
  <si>
    <t>NE/0053/24-25</t>
  </si>
  <si>
    <t>CASE NO 31024.2   (STONE METAL- 10MM, 20MM, 200MM, CRUSH SAND &amp; WASH SAND) ONE MERAKI C WING INV NO :- NE/0053/24-25</t>
  </si>
  <si>
    <t>ZP F M TESTING LAB</t>
  </si>
  <si>
    <t>1236</t>
  </si>
  <si>
    <t>CASE NO. 250724.2 (CUBE COMPRESSIVE TEST) ONE MERAKI C WING TAX INV NO :- 1236 DT. 21.07.2024</t>
  </si>
  <si>
    <t>1611</t>
  </si>
  <si>
    <t>CASE NO 40924.7   (CUBE COMPRESSIVE TEST, STEEL PHYSICAL &amp; CHEMICAL TEST, DPT TEST RFT) ONE MERAKI D WING INV NO :- 1611</t>
  </si>
  <si>
    <t>2020</t>
  </si>
  <si>
    <t>CASE NO. 280924.3 (CUBE COMPRESSIVE TEST) ONE MERAKI D WING INV NO :- 2020 DT. 22.09.2024</t>
  </si>
  <si>
    <t>SHRI GOPESHWAR STEELS</t>
  </si>
  <si>
    <t>B2B847</t>
  </si>
  <si>
    <t>CASE NO. 1029 STEEL MATERIAL FOR ONE MERAKI C &amp; D WING</t>
  </si>
  <si>
    <t>B2B851</t>
  </si>
  <si>
    <t>CASE NO. 1029.1 STEEL MATERIAL FOR ONE MERAKI C &amp; D WING</t>
  </si>
  <si>
    <t>SHUBH M L SHAH &amp; SONS STEEL PRIVATE LIMITED</t>
  </si>
  <si>
    <t>K20057</t>
  </si>
  <si>
    <t>K20030</t>
  </si>
  <si>
    <t>B2B990</t>
  </si>
  <si>
    <t>CASE NO. 1052 STEEL MATERIAL FOR C WING</t>
  </si>
  <si>
    <t>B2B992</t>
  </si>
  <si>
    <t>CASE NO. 1053 STEEL MATERIAL FOR C WING</t>
  </si>
  <si>
    <t>B2B1115</t>
  </si>
  <si>
    <t>CASE NO. 1083.1 STEEL FOR ONE MERAKI C WING</t>
  </si>
  <si>
    <t>K20644</t>
  </si>
  <si>
    <t>B2B1162</t>
  </si>
  <si>
    <t>B2B1218</t>
  </si>
  <si>
    <t>B2B1219</t>
  </si>
  <si>
    <t>3</t>
  </si>
  <si>
    <t>K20986</t>
  </si>
  <si>
    <t>CASE NO.1130 STEEL FOR ONE MERAKI C WING</t>
  </si>
  <si>
    <t>ZC JATIN STEEL FABRICATION WORKS</t>
  </si>
  <si>
    <t>1012</t>
  </si>
  <si>
    <t>CASE NO 130924.8  (HITACHI GODOWN + SAMPLE) ONE MERAKI D WING INV NO :- 1012</t>
  </si>
  <si>
    <t>AI/67/2024-25</t>
  </si>
  <si>
    <t>CASE NO. 1164 STEEL MATERIAL FOR ONE MERAKI C WING PODIUM</t>
  </si>
  <si>
    <t>B2B1361</t>
  </si>
  <si>
    <t>CASE NO. 1162 STEEL FOR ONE MERAKI C WING</t>
  </si>
  <si>
    <t>BAKKA STEEL</t>
  </si>
  <si>
    <t>B2B668</t>
  </si>
  <si>
    <t>CASE NO 1164.2 PODIUM SHEED WORK FOR C WING</t>
  </si>
  <si>
    <t>AI/70/2024-25</t>
  </si>
  <si>
    <t>CASE NO. 1180 &amp; 1182 STEEL FOR C WING PODIUM SHED WORK &amp; MERAKI ARENA RAILING WORK</t>
  </si>
  <si>
    <t>B2B1443</t>
  </si>
  <si>
    <t>CASE NO. 1181 STEEL FOR ONE MERAKI D WING</t>
  </si>
  <si>
    <t>AI/78/2024-25</t>
  </si>
  <si>
    <t>CASE NO. 1189 GI PIPE MATERIAL FOR ONE MERAKI D WING BASEMENT</t>
  </si>
  <si>
    <t>B2B1549</t>
  </si>
  <si>
    <t>CASE NO. 1206 STEEL FOR ONE MERAKI D WING</t>
  </si>
  <si>
    <t>CASE NO. 1093.1 STEEL FOR ONE MERAKI C WING</t>
  </si>
  <si>
    <t>CASE NO. 1093 STEEL FOR ONE MERAKI C WING</t>
  </si>
  <si>
    <t>CASE NO. 1111 STEEL FOR ONE MERAKI C WING</t>
  </si>
  <si>
    <t>CASE NO. 1046.1 STEEL FOR ONE MERAKI C WING</t>
  </si>
  <si>
    <t>CASE NO. 1046. STEEL FOR ONE MERAKI C WING INV NO. K20030 DT. 10.07.2024</t>
  </si>
  <si>
    <t>CASE NO. 1111.1 STEEL FOR ONE MERAKI C WING</t>
  </si>
  <si>
    <t>1-Sep-24 to 30-Sep-24</t>
  </si>
  <si>
    <t>ZC DAIVIK ENTERPRISES</t>
  </si>
  <si>
    <t>10</t>
  </si>
  <si>
    <t>CASE NO 160724.5 (BILL FOR UNLOADING MATERIAL) ONE MERAKI C &amp; D WING INV No. 10</t>
  </si>
  <si>
    <t>ZC EMPEZAR GLOBAL MARINE SERVICES PVT LTD</t>
  </si>
  <si>
    <t>MHD2242515406</t>
  </si>
  <si>
    <t>BILL NO MHD2242515406</t>
  </si>
  <si>
    <t>MHD2242515410</t>
  </si>
  <si>
    <t>MHD2242515419</t>
  </si>
  <si>
    <t>11</t>
  </si>
  <si>
    <t>CASE NO. 120824.6 (BILL FOR UNLOADING MATERIAL) ONE MERAKI D WING INV NO :- 11 DT. 08.08.2024</t>
  </si>
  <si>
    <t>MHD2242515455</t>
  </si>
  <si>
    <t>MHD2242515439</t>
  </si>
  <si>
    <t>ZC QADRI ENTERPRISES</t>
  </si>
  <si>
    <t>112</t>
  </si>
  <si>
    <t>CASE NO. 260824 (UNLOADING CHARGES FOR HITACHI LIFT) ONE MERAKI C WING INV NO :- 112 DT. 23.08.2024</t>
  </si>
  <si>
    <t>12</t>
  </si>
  <si>
    <t>CASE NO. 230924.3 (BILL FOR UNLOADING MATERIAL) ONE MERAKI D WING BILL NO :- 12</t>
  </si>
  <si>
    <t>MAICO VENTILATION PVT LTD</t>
  </si>
  <si>
    <t>2523000176</t>
  </si>
  <si>
    <t>CASE NO. 270524.5 VA 800-297-6-6-5-52, VA 710-150-6-6-5-43, CC-JD 312/4, VA 560-240-12-12-9-34 (WILL TAKE 6 WEEKS TO DELIVER VENTILATION FANS FOR C &amp; D WING)</t>
  </si>
  <si>
    <t>2523000175</t>
  </si>
  <si>
    <t>1686</t>
  </si>
  <si>
    <t>CASE NO. 3724.9 WATER CHARGES (431 TRIPS) FOR ONE MERAKI C &amp; D WINGS</t>
  </si>
  <si>
    <t>1687</t>
  </si>
  <si>
    <t>CASE NO. 3724.10 WATER CHARGES (125 TRIPS) FOR ONE MERAKI  C &amp; D WINGS &amp; MERAKI ARENA</t>
  </si>
  <si>
    <t>1688</t>
  </si>
  <si>
    <t>CASE NO 3724.11 (61 TRIPS MARVALI CHURCH LABOUR) BILL NO:- 1688</t>
  </si>
  <si>
    <t>20 LTR- 65 WATER JAR RS 50 PER JAR FOR ONE MERAKI C WINGS</t>
  </si>
  <si>
    <t>20 LTR- 54 WATER JAR RS 50 PER JAR FOR ONE MERAKI C WING</t>
  </si>
  <si>
    <t>1770</t>
  </si>
  <si>
    <t>CASE NO. 130824.2 (57 WATER TRIPS) FOR C WING &amp; LABOUR BILL NO :- 1770 DT. 06.08.2024</t>
  </si>
  <si>
    <t>1792</t>
  </si>
  <si>
    <t>CASE NO 90924.4 CASE NO 90924.4  (94 WATER TRIPS) ONE MERAKI C WING BILL NO :- 1792</t>
  </si>
  <si>
    <t>1794</t>
  </si>
  <si>
    <t>CASE NO 90924.6  (32 WATER TRIPS) ONE MERAKI C WING BILL NO :- 1794</t>
  </si>
  <si>
    <t>409</t>
  </si>
  <si>
    <t>CASE NO. 280924.4 QTY 42, 20 LTR WATER JAR, RS. 60 PER JAR  FOR ONE MERAKI D WING</t>
  </si>
  <si>
    <t>AS PER STATEMENT</t>
  </si>
  <si>
    <t>LOAN INTEREST FOR 01.07.24 TO 31.07.24</t>
  </si>
  <si>
    <t>LOAN INTEREST FOR 01.08.24 TO 31.08.24</t>
  </si>
  <si>
    <t>LOAN INTEREST FOR 01.09.24 TO 30.09.24</t>
  </si>
  <si>
    <t>SBI INT</t>
  </si>
  <si>
    <t>T0724272O16960</t>
  </si>
  <si>
    <t>T0724272O16961</t>
  </si>
  <si>
    <t>T0824272O15840</t>
  </si>
  <si>
    <t>T0824272O15841</t>
  </si>
  <si>
    <t>ZP VASTUKALA CONSULTANTS (I) PVT LTD</t>
  </si>
  <si>
    <t>MUM/2425/JUL/286</t>
  </si>
  <si>
    <t>ZP AMIN R RATNANI</t>
  </si>
  <si>
    <t>R/26/24-25</t>
  </si>
  <si>
    <t>TOWARDS REGISTRATION OF AGREEMENT FOR SALE BETWEEN MERAKI HABITATS LLP AND MRS. PRANITA AMOL CHAUNPURGE, REGISERED UNDER KRL5-21545-2024.</t>
  </si>
  <si>
    <t>VPSL/2024-25/342</t>
  </si>
  <si>
    <t>PROJECT MANAGEMENT SERVICES FOR THE MONTH OF AUGUST 2024</t>
  </si>
  <si>
    <t>T0924272O14711</t>
  </si>
  <si>
    <t>50% - c Wing</t>
  </si>
  <si>
    <t xml:space="preserve">REVISED </t>
  </si>
  <si>
    <t>BILL NO. MH2403049775</t>
  </si>
  <si>
    <t>BILL NO.  8310967825 (300 BAGS)</t>
  </si>
  <si>
    <t>BILL NO.  8310968943 (250 BAGS)</t>
  </si>
  <si>
    <t>BILL NO.  8310968936 AS PER BILL BOOK</t>
  </si>
  <si>
    <t>BILL NO.  8310968940 AS PER BILL BOOK</t>
  </si>
  <si>
    <t>BILL NO.MH2403053368 AS PER GST BILL BOOK</t>
  </si>
  <si>
    <t>BILL NO.MH2403053466 AS PER GST BILL BOOK</t>
  </si>
  <si>
    <t>BILL NO.  8310968975 (250 BAGS)</t>
  </si>
  <si>
    <t>BILL NO.  8310969000 (250 BAGS)</t>
  </si>
  <si>
    <t>BILL NO.  8310968954 AS PER GST BILL BOOK</t>
  </si>
  <si>
    <t>BILL NO. MH2403054852</t>
  </si>
  <si>
    <t>BILL NO. MH2403054799</t>
  </si>
  <si>
    <t>BILL NO.  8310969328 (200 BAGS)</t>
  </si>
  <si>
    <t>BILL NO.  8310969329 (200 BAGS)</t>
  </si>
  <si>
    <t>BILL NO.  8310969350 (200 BAGS)</t>
  </si>
  <si>
    <t>BILL NO.  8310969362 (250 BAGS)</t>
  </si>
  <si>
    <t>BILL NO.  8310969377 (200 BAGS)</t>
  </si>
  <si>
    <t>BILL NO.  8310969379 (200 BAGS)</t>
  </si>
  <si>
    <t>BILL NO.  8310969924 (300 BAGS)</t>
  </si>
  <si>
    <t>BILL NO.  8310969925 (300 BAGS)</t>
  </si>
  <si>
    <t>BILL NO.  8310969927 (200 BAGS)</t>
  </si>
  <si>
    <t>BILL NO.  8310969926 AS PER GST BILL BOOK</t>
  </si>
  <si>
    <t>BILL NO. MH2403060333</t>
  </si>
  <si>
    <t>BILL NO. MH2403060620</t>
  </si>
  <si>
    <t>BILL NO.   (250 BAGS)</t>
  </si>
  <si>
    <t>BILL NO.8310970806   (250 BAGS)</t>
  </si>
  <si>
    <t>BILL NO.8310970810  (250 BAGS)</t>
  </si>
  <si>
    <t>BILL NO.8310970808 (250 BAGS)</t>
  </si>
  <si>
    <t>BILL NO.8310970804 (250 BAGS)</t>
  </si>
  <si>
    <t>BILL NO.8310970812 (250 BAGS)</t>
  </si>
  <si>
    <t>BILL NO.8310970800 (250 BAGS)</t>
  </si>
  <si>
    <t>BILL NO.8310970813 (250 BAGS)</t>
  </si>
  <si>
    <t>BILL NO. MH2403060325 AS PER GST BILL BOOK (C WING)</t>
  </si>
  <si>
    <t>BILL NO. MH2403063627</t>
  </si>
  <si>
    <t>BILL NO. 8310971571 AS PER GST BILL BOOK (200 BAGS) FOR C WING</t>
  </si>
  <si>
    <t>BILL NO. 8310971574 AS PER GST BILL BOOK FOR C WING (200 BAGS)</t>
  </si>
  <si>
    <t>BILL NO. 8310971576 AS PER GST BILL BOOK FOR C WING (200 BAGS)</t>
  </si>
  <si>
    <t>BILL NO. 8310971580 AS PER GST BILL BOOK FOR C WING (154 BAGS)</t>
  </si>
  <si>
    <t>BILL NO. 8310971582 AS PER GST BILL BOOK FOR C WING (46 BAGS)</t>
  </si>
  <si>
    <t>BILL NO. 8310972333 AS PER GST BILL BOOK (250 BAGS) FOR C WING</t>
  </si>
  <si>
    <t>BILL NO. 8310972334 AS PER GST BILL BOOK (250 BAGS) FOR C WING</t>
  </si>
  <si>
    <t>BILL NO.8310972345 AS PER GST BILL BOOK (500 BAGS) FOR C WING</t>
  </si>
  <si>
    <t>BILL NO.8310972349 AS PER GST BILL BOOK (500 BAGS) FOR C WING</t>
  </si>
  <si>
    <t>BILL NO.8310972377 AS PER GST BILL BOOK (500 BAGS) C WING</t>
  </si>
  <si>
    <t>BILL NO.  8310972940  (400 BAGS)</t>
  </si>
  <si>
    <t>BILL NO.  8310973075  (300 BAGS) FOR C WING</t>
  </si>
  <si>
    <t>BILL NO.  8310973110  (200 BAGS) FOR C WING</t>
  </si>
  <si>
    <t>BILL NO.  8310973098  (100 BAGS) FOR C WING</t>
  </si>
  <si>
    <t>BILL NO. MH2403069986</t>
  </si>
  <si>
    <t>BILL NO. 8310973530 (200 BAGS) FOR C WING</t>
  </si>
  <si>
    <t>BILL NO. 8310973531 (200 BAGS) FOR C WING</t>
  </si>
  <si>
    <t>BILL NO. 8310973534 (200 BAGS) FOR C WING</t>
  </si>
  <si>
    <t>BILL NO. 8310973535 (100 BAGS) FOR C WING</t>
  </si>
  <si>
    <t>BILL NO 8310973527 (200 BAGS) FOR C WING</t>
  </si>
  <si>
    <t>BILL NO 8310973528 (200 BAGS) FOR C WING</t>
  </si>
  <si>
    <t>BILL NO. 8310973533 (200 BAGS) FOR C WING</t>
  </si>
  <si>
    <t>BILL NO. 8310973529 (200 BAGS) FOR C WING</t>
  </si>
  <si>
    <t>BILL NO. MH2403074114 FOR C WING</t>
  </si>
  <si>
    <t>BILL NO. MH2403074171 FOR C WING</t>
  </si>
  <si>
    <t>BILL NO. 8310974861 (300 BAGS) FOR C WING</t>
  </si>
  <si>
    <t>BILL NO. 8310974863 (200 BAGS) FOR C WING</t>
  </si>
  <si>
    <t>BILL NO. 8310975146 (500 BAGS) FOR C WING</t>
  </si>
  <si>
    <t>BILL NO. 8310975077 (400 BAGS) FOR C WING</t>
  </si>
  <si>
    <t>BILL NO. 8310975239 (400 BAGS) FOR C WING</t>
  </si>
  <si>
    <t>BILL NO. 8310975083 (500 BAGS) FOR C WING</t>
  </si>
  <si>
    <t>BILL NO. 8310975081 (100 BAGS) FOR C WING</t>
  </si>
  <si>
    <t>BILL NO. 8310975079 (300 BAGS) FOR C WING</t>
  </si>
  <si>
    <t>BILL NO. MH2403075209 FOR C WING</t>
  </si>
  <si>
    <t>BILL NO. 8310975488 (200 BAGS) FOR C WING</t>
  </si>
  <si>
    <t>BILL NO. 8310975369 (100 BAGS) FOR C WING</t>
  </si>
  <si>
    <t>BILL NO. 8310975317 (100 BAGS) FOR C WING</t>
  </si>
  <si>
    <t>BILL NO. 8310975367 (100 BAGS) FOR C WING</t>
  </si>
  <si>
    <t>BILL NO. 8310975316 (300 BAGS) FOR C WING</t>
  </si>
  <si>
    <t>BILL NO. 8310975685  (250 BAGS) FOR C WING</t>
  </si>
  <si>
    <t>BILL NO. 8310975690  (100 BAGS) FOR C WING</t>
  </si>
  <si>
    <t>BILL NO. 8310975688  (100 BAGS) FOR C WING</t>
  </si>
  <si>
    <t>BILL NO. 8310975636  (400 BAGS) FOR C WING</t>
  </si>
  <si>
    <t>BILL NO. 8310975642  (100 BAGS) FOR C WING</t>
  </si>
  <si>
    <t>BILL NO. 8310975692  (100 BAGS) FOR C WING</t>
  </si>
  <si>
    <t>BILL NO. 8310975625 (500 BAGS) FOR C WING</t>
  </si>
  <si>
    <t>BILL NO. 8310975687  (100 BAGS) FOR C WING</t>
  </si>
  <si>
    <t>BILL NO. 8310975683  (100 BAGS) FOR C WING</t>
  </si>
  <si>
    <t>BILL NO. 8310975680  (250 BAGS) FOR C WING</t>
  </si>
  <si>
    <t>BILL NO. 8310977045  (250 BAGS) FOR C WING</t>
  </si>
  <si>
    <t>BILL NO. 8310977185  (250 BAGS) FOR C WING</t>
  </si>
  <si>
    <t>BILL NO. 8310977046  (250 BAGS) FOR C WING</t>
  </si>
  <si>
    <t>BILL NO. 8310977048  (250 BAGS) FOR C WING</t>
  </si>
  <si>
    <t>BILL NO. 8310977076  (250 BAGS) FOR C WING</t>
  </si>
  <si>
    <t>BILL NO 8310977104 (250 BAGS) FOR C WING</t>
  </si>
  <si>
    <t>BILL NO. 8310977109  (250 BAGS) FOR C WING</t>
  </si>
  <si>
    <t>BILL NO. 8310977115  (250 BAGS) FOR C WING</t>
  </si>
  <si>
    <t>BILL NO. 8310977144  (250 BAGS) FOR C WING</t>
  </si>
  <si>
    <t>BILL NO. 8310977184  (250 BAGS) FOR C WING</t>
  </si>
  <si>
    <t>BILL NO. MH2403080758 FOR C WING</t>
  </si>
  <si>
    <t>BILL NO. 8310977213  (250 BAGS) FOR C WING</t>
  </si>
  <si>
    <t>BILL BOOKS AS PER GST DATA  BILL NO MH2403102860  D WING BILL REC ON 19.10.24</t>
  </si>
  <si>
    <t>BILL BOOKS AS PER GST DATA  BILL NO MH240310311 ( 500 BAGS ) C WING BILL RECIVE ON 19.10.24</t>
  </si>
  <si>
    <t>Tally Powered by www.tallyworld.orgE-Mail :- admin@tallyworld.org</t>
  </si>
  <si>
    <t>BCSALE242501360</t>
  </si>
  <si>
    <t>CASE NO 1026.1 FOR C WING BLOCK WORK</t>
  </si>
  <si>
    <t>BCSALE242501372</t>
  </si>
  <si>
    <t>CASE NO 1027.1 FOR C WING BLOCKWORK</t>
  </si>
  <si>
    <t>BCSALE242501399</t>
  </si>
  <si>
    <t>CASE NO. 1026.2 BLOCK MATERIAL FOR ONE MERAKI C WING  ( SAMIR SIR HOLD PAYMENT ) DT 19.07.24 DELECTED PAYMENT ENTRY</t>
  </si>
  <si>
    <t>BCSALE242501487</t>
  </si>
  <si>
    <t>CASE NO.1057 5 INCH BLOCK FOR C WING  ( SAMIR SIR HOLD PAYMENT ) PAYMENT DT 26.07.2024 DELECTED PAYMENT ENTRY</t>
  </si>
  <si>
    <t>BCSALE242501616</t>
  </si>
  <si>
    <t>CASE NO. 1079 CEMENT BLOCKS FOR ONE MERAKI C WING PASSAGE LIFT</t>
  </si>
  <si>
    <t>BCSALE242501615</t>
  </si>
  <si>
    <t>CASE NO. 1079 FLYASHBLOCKS FOR ONE MERKAI C WING</t>
  </si>
  <si>
    <t>BCCN24250163</t>
  </si>
  <si>
    <t>AS PER GST BILL BOOK (CN AGAISNT INV NO. BCSALE242501399 DT. 10.07.2024)</t>
  </si>
  <si>
    <t>BCCN24250164</t>
  </si>
  <si>
    <t>AS PER GST BILL BOOK (CN AGAINST INV NO. BCSALE242501487 DT. 20.07.2024)</t>
  </si>
  <si>
    <t>BCSALE242501737</t>
  </si>
  <si>
    <t>CASE NO 1099 FOR 4 INCH BLOCK FOR C WING</t>
  </si>
  <si>
    <t>BCSALE242501774</t>
  </si>
  <si>
    <t>CASE NO. 1099 FLYASHBLOCKS FOR ONE MERAKI C WING</t>
  </si>
  <si>
    <t>BCSALE242501796</t>
  </si>
  <si>
    <t>CASE NO. 1120 FLYASHBLOCKS FOR ONE MERAKI C WING</t>
  </si>
  <si>
    <t>SUPERIOR CONCRETE PRODUCTS LLP</t>
  </si>
  <si>
    <t>SCPL/24-25/0563</t>
  </si>
  <si>
    <t>CASE NO. 1123 COVER BLOCK FOR ONE MERAKI D WING</t>
  </si>
  <si>
    <t>BCSALE242501795</t>
  </si>
  <si>
    <t>AS PER GST BILL BOOK                                                                                                                                                                                                               CASE NO 1120 FLASHBLOCKS FOR ONE MERAKI C WING</t>
  </si>
  <si>
    <t>BCSALE242502029</t>
  </si>
  <si>
    <t>CASE NO 1167 FLASHBLOCKS FOR ONE MERAKI C WING</t>
  </si>
  <si>
    <t>BCSALE242502184</t>
  </si>
  <si>
    <t>CASE NO. 1203 CEMENT BLOCK FOR ONE MERAKI C WING</t>
  </si>
  <si>
    <t>BCSALE242502186</t>
  </si>
  <si>
    <t>CASE NO. 1197 CEMENT BLOCK FOR ONE MERAKI C WING</t>
  </si>
  <si>
    <t>SCPL/24-25/0729</t>
  </si>
  <si>
    <t>CASE NO. 1217 CEMENT BLOCKS FOR ONE MERAKI C WING</t>
  </si>
  <si>
    <t>T</t>
  </si>
  <si>
    <t xml:space="preserve">UNIQUE LOGISTIC SOLUTIONS INDIA PVT LTD_x000D_
</t>
  </si>
  <si>
    <t>SERVICE CHARGES 25,000 + EPR EXP 40,000 + INSURANCE CHG 2,500 + CFS CHG 2,12,589</t>
  </si>
  <si>
    <t>HITACHI BUILDING SYSTEMS CO. LTD.</t>
  </si>
  <si>
    <t>Pur - T1</t>
  </si>
  <si>
    <t>JPE-24000076</t>
  </si>
  <si>
    <t>COST USD 2,03,278 * 84.55 = 1,71,87,155.90 + 12,89,036.60 CUSTOM DUTY + 1,28,903.70 CUSTOMS SEC &amp; HIGHER EDU CESS = 1,86,05,094.90 + 33,48,917 IGST</t>
  </si>
  <si>
    <t>EXCHANGE DIFFERENCE</t>
  </si>
  <si>
    <t>CASE NO. 180924.4 DIESEL FOR ONE MERAKI C &amp; D WING INV NO. 429 DT. 15.09.2024 ( PAYMENT RELEASE AS PER SAMIR SIR 05.11.2024)</t>
  </si>
  <si>
    <t>CASE NO. 1046.1 STEEL FOR ONE MERAKI D WING</t>
  </si>
  <si>
    <t>CASE NO. 1046. STEEL FOR ONE MERAKI D WING INV NO. K20030 DT. 10.07.2024</t>
  </si>
  <si>
    <t>CASE NO. 1093.1 STEEL FOR ONE MERAKI D WING</t>
  </si>
  <si>
    <t>CASE NO. 1093 STEEL FOR ONE MERAKI D WING</t>
  </si>
  <si>
    <t>CASE NO. 1111 STEEL FOR ONE MERAKI D WING</t>
  </si>
  <si>
    <t>CASE NO. 1111.1 STEEL FOR ONE MERAKI D WING</t>
  </si>
  <si>
    <t>SALARY</t>
  </si>
  <si>
    <t>APR-JUN-24</t>
  </si>
  <si>
    <t>JUL-SEP-24</t>
  </si>
  <si>
    <t>ADMIN &amp; 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</si>
</sst>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(* #,##0.00_);_(* \(#,##0.00\);_(* &quot;-&quot;??_);_(@_)"/>
    <numFmt numFmtId="165" formatCode="&quot;&quot;0.00"/>
    <numFmt numFmtId="166" formatCode="&quot;&quot;0"/>
    <numFmt numFmtId="167" formatCode="dd\-mm\-yyyy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11"/>
      <color theme="1"/>
      <name val="Calibri"/>
      <family val="2"/>
      <scheme val="minor"/>
    </font>
    <font>
      <i/>
      <sz val="9"/>
      <color rgb="FF0000FF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15">
    <xf numFmtId="0" fontId="0" fillId="0" borderId="0" xfId="0"/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vertical="top"/>
    </xf>
    <xf numFmtId="49" fontId="1" fillId="0" borderId="1" xfId="0" applyNumberFormat="1" applyFont="1" applyBorder="1" applyAlignment="1">
      <alignment vertical="top"/>
    </xf>
    <xf numFmtId="49" fontId="2" fillId="0" borderId="0" xfId="0" applyNumberFormat="1" applyFont="1" applyAlignment="1">
      <alignment vertical="top"/>
    </xf>
    <xf numFmtId="43" fontId="5" fillId="0" borderId="3" xfId="2" applyFont="1" applyBorder="1" applyAlignment="1">
      <alignment horizontal="right" vertical="top"/>
    </xf>
    <xf numFmtId="49" fontId="4" fillId="0" borderId="4" xfId="0" applyNumberFormat="1" applyFont="1" applyBorder="1" applyAlignment="1">
      <alignment horizontal="left" vertical="top" indent="2"/>
    </xf>
    <xf numFmtId="49" fontId="3" fillId="0" borderId="5" xfId="0" applyNumberFormat="1" applyFont="1" applyBorder="1" applyAlignment="1">
      <alignment horizontal="center" vertical="top"/>
    </xf>
    <xf numFmtId="49" fontId="3" fillId="0" borderId="6" xfId="0" applyNumberFormat="1" applyFont="1" applyBorder="1" applyAlignment="1">
      <alignment vertical="top"/>
    </xf>
    <xf numFmtId="49" fontId="4" fillId="0" borderId="7" xfId="0" applyNumberFormat="1" applyFont="1" applyBorder="1" applyAlignment="1">
      <alignment horizontal="left" vertical="top" indent="2"/>
    </xf>
    <xf numFmtId="43" fontId="6" fillId="0" borderId="8" xfId="0" applyNumberFormat="1" applyFont="1" applyBorder="1" applyAlignment="1">
      <alignment horizontal="right" vertical="top"/>
    </xf>
    <xf numFmtId="49" fontId="4" fillId="0" borderId="9" xfId="0" applyNumberFormat="1" applyFont="1" applyBorder="1" applyAlignment="1">
      <alignment vertical="top"/>
    </xf>
    <xf numFmtId="49" fontId="3" fillId="0" borderId="9" xfId="0" applyNumberFormat="1" applyFont="1" applyBorder="1" applyAlignment="1">
      <alignment vertical="top"/>
    </xf>
    <xf numFmtId="49" fontId="3" fillId="0" borderId="9" xfId="0" applyNumberFormat="1" applyFont="1" applyBorder="1" applyAlignment="1">
      <alignment horizontal="right" vertical="top"/>
    </xf>
    <xf numFmtId="49" fontId="8" fillId="0" borderId="9" xfId="0" applyNumberFormat="1" applyFont="1" applyBorder="1" applyAlignment="1">
      <alignment horizontal="right" vertical="top"/>
    </xf>
    <xf numFmtId="49" fontId="4" fillId="0" borderId="9" xfId="0" applyNumberFormat="1" applyFont="1" applyBorder="1" applyAlignment="1">
      <alignment horizontal="right" vertical="top"/>
    </xf>
    <xf numFmtId="15" fontId="3" fillId="0" borderId="9" xfId="0" applyNumberFormat="1" applyFont="1" applyBorder="1" applyAlignment="1">
      <alignment horizontal="right" vertical="top"/>
    </xf>
    <xf numFmtId="49" fontId="1" fillId="0" borderId="9" xfId="0" applyNumberFormat="1" applyFont="1" applyBorder="1" applyAlignment="1">
      <alignment vertical="top"/>
    </xf>
    <xf numFmtId="49" fontId="9" fillId="0" borderId="9" xfId="0" applyNumberFormat="1" applyFont="1" applyBorder="1" applyAlignment="1">
      <alignment vertical="top"/>
    </xf>
    <xf numFmtId="0" fontId="8" fillId="0" borderId="9" xfId="0" applyFont="1" applyBorder="1" applyAlignment="1">
      <alignment horizontal="right" vertical="top"/>
    </xf>
    <xf numFmtId="165" fontId="9" fillId="0" borderId="9" xfId="0" applyNumberFormat="1" applyFont="1" applyBorder="1" applyAlignment="1">
      <alignment horizontal="right" vertical="top"/>
    </xf>
    <xf numFmtId="166" fontId="9" fillId="0" borderId="9" xfId="0" applyNumberFormat="1" applyFont="1" applyBorder="1" applyAlignment="1">
      <alignment horizontal="right" vertical="top"/>
    </xf>
    <xf numFmtId="165" fontId="1" fillId="0" borderId="2" xfId="0" applyNumberFormat="1" applyFont="1" applyBorder="1" applyAlignment="1">
      <alignment horizontal="right" vertical="top"/>
    </xf>
    <xf numFmtId="166" fontId="1" fillId="0" borderId="2" xfId="0" applyNumberFormat="1" applyFont="1" applyBorder="1" applyAlignment="1">
      <alignment horizontal="right" vertical="top"/>
    </xf>
    <xf numFmtId="49" fontId="1" fillId="0" borderId="0" xfId="0" applyNumberFormat="1" applyFont="1" applyAlignment="1">
      <alignment horizontal="right" vertical="top"/>
    </xf>
    <xf numFmtId="49" fontId="9" fillId="0" borderId="0" xfId="0" applyNumberFormat="1" applyFont="1" applyAlignment="1">
      <alignment horizontal="left" vertical="top" indent="5"/>
    </xf>
    <xf numFmtId="165" fontId="1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 vertical="top"/>
    </xf>
    <xf numFmtId="49" fontId="5" fillId="0" borderId="0" xfId="0" applyNumberFormat="1" applyFont="1" applyAlignment="1">
      <alignment horizontal="left" vertical="top"/>
    </xf>
    <xf numFmtId="15" fontId="3" fillId="0" borderId="1" xfId="0" applyNumberFormat="1" applyFont="1" applyBorder="1" applyAlignment="1">
      <alignment horizontal="right" vertical="top"/>
    </xf>
    <xf numFmtId="49" fontId="9" fillId="0" borderId="1" xfId="0" applyNumberFormat="1" applyFont="1" applyBorder="1" applyAlignment="1">
      <alignment vertical="top"/>
    </xf>
    <xf numFmtId="49" fontId="4" fillId="0" borderId="1" xfId="0" applyNumberFormat="1" applyFont="1" applyBorder="1" applyAlignment="1">
      <alignment vertical="top"/>
    </xf>
    <xf numFmtId="49" fontId="3" fillId="0" borderId="1" xfId="0" applyNumberFormat="1" applyFont="1" applyBorder="1" applyAlignment="1">
      <alignment horizontal="right" vertical="top"/>
    </xf>
    <xf numFmtId="167" fontId="8" fillId="0" borderId="1" xfId="0" applyNumberFormat="1" applyFont="1" applyBorder="1" applyAlignment="1">
      <alignment horizontal="right" vertical="top"/>
    </xf>
    <xf numFmtId="165" fontId="9" fillId="0" borderId="1" xfId="0" applyNumberFormat="1" applyFont="1" applyBorder="1" applyAlignment="1">
      <alignment horizontal="right" vertical="top"/>
    </xf>
    <xf numFmtId="166" fontId="9" fillId="0" borderId="1" xfId="0" applyNumberFormat="1" applyFont="1" applyBorder="1" applyAlignment="1">
      <alignment horizontal="right" vertical="top"/>
    </xf>
    <xf numFmtId="0" fontId="8" fillId="0" borderId="1" xfId="0" applyFont="1" applyBorder="1" applyAlignment="1">
      <alignment horizontal="right" vertical="top"/>
    </xf>
    <xf numFmtId="15" fontId="1" fillId="0" borderId="0" xfId="0" applyNumberFormat="1" applyFont="1" applyAlignment="1">
      <alignment horizontal="right" vertical="top"/>
    </xf>
    <xf numFmtId="165" fontId="9" fillId="0" borderId="0" xfId="0" applyNumberFormat="1" applyFont="1" applyAlignment="1">
      <alignment horizontal="right" vertical="top"/>
    </xf>
    <xf numFmtId="166" fontId="9" fillId="0" borderId="0" xfId="0" applyNumberFormat="1" applyFont="1" applyAlignment="1">
      <alignment horizontal="right" vertical="top"/>
    </xf>
    <xf numFmtId="49" fontId="1" fillId="0" borderId="1" xfId="0" applyNumberFormat="1" applyFont="1" applyBorder="1" applyAlignment="1">
      <alignment horizontal="right" vertical="top"/>
    </xf>
    <xf numFmtId="49" fontId="9" fillId="0" borderId="9" xfId="0" applyNumberFormat="1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left" vertical="top" indent="5"/>
    </xf>
    <xf numFmtId="49" fontId="5" fillId="0" borderId="0" xfId="0" applyNumberFormat="1" applyFont="1" applyAlignment="1">
      <alignment horizontal="left" vertical="top" wrapText="1" indent="2"/>
    </xf>
    <xf numFmtId="165" fontId="9" fillId="2" borderId="1" xfId="0" applyNumberFormat="1" applyFont="1" applyFill="1" applyBorder="1" applyAlignment="1">
      <alignment horizontal="right" vertical="top"/>
    </xf>
    <xf numFmtId="165" fontId="9" fillId="2" borderId="9" xfId="0" applyNumberFormat="1" applyFont="1" applyFill="1" applyBorder="1" applyAlignment="1">
      <alignment horizontal="right" vertical="top"/>
    </xf>
    <xf numFmtId="43" fontId="0" fillId="0" borderId="0" xfId="0" applyNumberFormat="1"/>
    <xf numFmtId="49" fontId="3" fillId="0" borderId="10" xfId="0" applyNumberFormat="1" applyFont="1" applyBorder="1" applyAlignment="1">
      <alignment vertical="top"/>
    </xf>
    <xf numFmtId="49" fontId="11" fillId="0" borderId="0" xfId="0" applyNumberFormat="1" applyFont="1" applyAlignment="1">
      <alignment horizontal="center" vertical="top"/>
    </xf>
    <xf numFmtId="14" fontId="8" fillId="0" borderId="1" xfId="0" applyNumberFormat="1" applyFont="1" applyBorder="1" applyAlignment="1">
      <alignment horizontal="right" vertical="top"/>
    </xf>
    <xf numFmtId="49" fontId="9" fillId="0" borderId="9" xfId="0" applyNumberFormat="1" applyFont="1" applyBorder="1" applyAlignment="1">
      <alignment vertical="top" wrapText="1"/>
    </xf>
    <xf numFmtId="10" fontId="0" fillId="0" borderId="0" xfId="0" applyNumberFormat="1"/>
    <xf numFmtId="43" fontId="0" fillId="0" borderId="0" xfId="2" applyFont="1"/>
    <xf numFmtId="43" fontId="10" fillId="0" borderId="0" xfId="0" applyNumberFormat="1" applyFont="1"/>
    <xf numFmtId="43" fontId="1" fillId="0" borderId="0" xfId="2" applyFont="1" applyAlignment="1">
      <alignment vertical="top"/>
    </xf>
    <xf numFmtId="43" fontId="10" fillId="0" borderId="0" xfId="2" applyFont="1"/>
    <xf numFmtId="43" fontId="3" fillId="0" borderId="5" xfId="2" applyFont="1" applyBorder="1" applyAlignment="1">
      <alignment horizontal="center" vertical="top"/>
    </xf>
    <xf numFmtId="43" fontId="6" fillId="0" borderId="8" xfId="2" applyFont="1" applyBorder="1" applyAlignment="1">
      <alignment horizontal="right" vertical="top"/>
    </xf>
    <xf numFmtId="49" fontId="2" fillId="0" borderId="2" xfId="0" applyNumberFormat="1" applyFont="1" applyBorder="1" applyAlignment="1">
      <alignment vertical="top"/>
    </xf>
    <xf numFmtId="49" fontId="4" fillId="0" borderId="9" xfId="0" applyNumberFormat="1" applyFont="1" applyBorder="1" applyAlignment="1">
      <alignment horizontal="left" vertical="top" indent="5"/>
    </xf>
    <xf numFmtId="49" fontId="9" fillId="0" borderId="2" xfId="0" applyNumberFormat="1" applyFont="1" applyBorder="1" applyAlignment="1">
      <alignment horizontal="left" vertical="top" indent="2"/>
    </xf>
    <xf numFmtId="165" fontId="1" fillId="0" borderId="2" xfId="0" applyNumberFormat="1" applyFont="1" applyBorder="1" applyAlignment="1">
      <alignment horizontal="right" vertical="top"/>
    </xf>
    <xf numFmtId="166" fontId="1" fillId="0" borderId="0" xfId="0" applyNumberFormat="1" applyFont="1" applyAlignment="1">
      <alignment horizontal="right" vertical="top"/>
    </xf>
    <xf numFmtId="165" fontId="9" fillId="0" borderId="9" xfId="0" applyNumberFormat="1" applyFont="1" applyBorder="1" applyAlignment="1">
      <alignment horizontal="right" vertical="top"/>
    </xf>
    <xf numFmtId="49" fontId="1" fillId="0" borderId="0" xfId="0" applyNumberFormat="1" applyFont="1" applyAlignment="1">
      <alignment vertical="top"/>
    </xf>
    <xf numFmtId="49" fontId="2" fillId="0" borderId="0" xfId="0" applyNumberFormat="1" applyFont="1" applyAlignment="1">
      <alignment vertical="top"/>
    </xf>
    <xf numFmtId="49" fontId="1" fillId="0" borderId="1" xfId="0" applyNumberFormat="1" applyFont="1" applyBorder="1" applyAlignment="1">
      <alignment vertical="top"/>
    </xf>
    <xf numFmtId="166" fontId="9" fillId="0" borderId="1" xfId="0" applyNumberFormat="1" applyFont="1" applyBorder="1" applyAlignment="1">
      <alignment horizontal="right" vertical="top"/>
    </xf>
    <xf numFmtId="43" fontId="4" fillId="0" borderId="9" xfId="2" applyFont="1" applyBorder="1" applyAlignment="1">
      <alignment horizontal="right" vertical="top"/>
    </xf>
    <xf numFmtId="43" fontId="9" fillId="0" borderId="0" xfId="2" applyFont="1" applyAlignment="1">
      <alignment horizontal="right" vertical="top"/>
    </xf>
    <xf numFmtId="43" fontId="9" fillId="0" borderId="1" xfId="2" applyFont="1" applyBorder="1" applyAlignment="1">
      <alignment horizontal="right" vertical="top"/>
    </xf>
    <xf numFmtId="43" fontId="1" fillId="0" borderId="2" xfId="2" applyFont="1" applyBorder="1" applyAlignment="1">
      <alignment horizontal="right" vertical="top"/>
    </xf>
    <xf numFmtId="43" fontId="1" fillId="0" borderId="0" xfId="2" applyFont="1" applyAlignment="1">
      <alignment horizontal="right" vertical="top"/>
    </xf>
    <xf numFmtId="43" fontId="9" fillId="0" borderId="9" xfId="2" applyFont="1" applyBorder="1" applyAlignment="1">
      <alignment horizontal="right" vertical="top"/>
    </xf>
    <xf numFmtId="49" fontId="3" fillId="2" borderId="10" xfId="0" applyNumberFormat="1" applyFont="1" applyFill="1" applyBorder="1" applyAlignment="1">
      <alignment vertical="top"/>
    </xf>
    <xf numFmtId="43" fontId="5" fillId="2" borderId="3" xfId="2" applyFont="1" applyFill="1" applyBorder="1" applyAlignment="1">
      <alignment horizontal="right" vertical="top"/>
    </xf>
    <xf numFmtId="43" fontId="0" fillId="2" borderId="0" xfId="2" applyFont="1" applyFill="1"/>
    <xf numFmtId="49" fontId="2" fillId="0" borderId="0" xfId="0" applyNumberFormat="1" applyFont="1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  <xf numFmtId="49" fontId="1" fillId="0" borderId="0" xfId="0" applyNumberFormat="1" applyFont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49" fontId="3" fillId="0" borderId="9" xfId="0" applyNumberFormat="1" applyFont="1" applyBorder="1" applyAlignment="1">
      <alignment horizontal="right" vertical="top" wrapText="1"/>
    </xf>
    <xf numFmtId="49" fontId="4" fillId="0" borderId="9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vertical="top" wrapText="1"/>
    </xf>
    <xf numFmtId="49" fontId="8" fillId="0" borderId="9" xfId="0" applyNumberFormat="1" applyFont="1" applyBorder="1" applyAlignment="1">
      <alignment horizontal="right" vertical="top" wrapText="1"/>
    </xf>
    <xf numFmtId="49" fontId="4" fillId="0" borderId="9" xfId="0" applyNumberFormat="1" applyFont="1" applyBorder="1" applyAlignment="1">
      <alignment horizontal="right" vertical="top" wrapText="1"/>
    </xf>
    <xf numFmtId="15" fontId="1" fillId="0" borderId="0" xfId="0" applyNumberFormat="1" applyFont="1" applyAlignment="1">
      <alignment horizontal="right" vertical="top" wrapText="1"/>
    </xf>
    <xf numFmtId="49" fontId="1" fillId="0" borderId="0" xfId="0" applyNumberFormat="1" applyFont="1" applyAlignment="1">
      <alignment vertical="top" wrapText="1"/>
    </xf>
    <xf numFmtId="49" fontId="9" fillId="0" borderId="2" xfId="0" applyNumberFormat="1" applyFont="1" applyBorder="1" applyAlignment="1">
      <alignment horizontal="left" vertical="top" wrapText="1"/>
    </xf>
    <xf numFmtId="165" fontId="9" fillId="0" borderId="0" xfId="0" applyNumberFormat="1" applyFont="1" applyAlignment="1">
      <alignment horizontal="right" vertical="top" wrapText="1"/>
    </xf>
    <xf numFmtId="15" fontId="3" fillId="0" borderId="1" xfId="0" applyNumberFormat="1" applyFont="1" applyBorder="1" applyAlignment="1">
      <alignment horizontal="right" vertical="top" wrapText="1"/>
    </xf>
    <xf numFmtId="49" fontId="1" fillId="0" borderId="1" xfId="0" applyNumberFormat="1" applyFont="1" applyBorder="1" applyAlignment="1">
      <alignment vertical="top" wrapText="1"/>
    </xf>
    <xf numFmtId="49" fontId="9" fillId="0" borderId="1" xfId="0" applyNumberFormat="1" applyFont="1" applyBorder="1" applyAlignment="1">
      <alignment vertical="top" wrapText="1"/>
    </xf>
    <xf numFmtId="49" fontId="4" fillId="0" borderId="1" xfId="0" applyNumberFormat="1" applyFont="1" applyBorder="1" applyAlignment="1">
      <alignment vertical="top" wrapText="1"/>
    </xf>
    <xf numFmtId="49" fontId="3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166" fontId="9" fillId="0" borderId="1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49" fontId="5" fillId="0" borderId="0" xfId="0" applyNumberFormat="1" applyFont="1" applyAlignment="1">
      <alignment horizontal="left" vertical="top" wrapText="1"/>
    </xf>
    <xf numFmtId="165" fontId="1" fillId="0" borderId="2" xfId="0" applyNumberFormat="1" applyFont="1" applyBorder="1" applyAlignment="1">
      <alignment horizontal="right" vertical="top" wrapText="1"/>
    </xf>
    <xf numFmtId="49" fontId="1" fillId="0" borderId="0" xfId="0" applyNumberFormat="1" applyFont="1" applyAlignment="1">
      <alignment horizontal="right" vertical="top" wrapText="1"/>
    </xf>
    <xf numFmtId="49" fontId="9" fillId="0" borderId="0" xfId="0" applyNumberFormat="1" applyFont="1" applyAlignment="1">
      <alignment horizontal="left" vertical="top" wrapText="1"/>
    </xf>
    <xf numFmtId="166" fontId="1" fillId="0" borderId="0" xfId="0" applyNumberFormat="1" applyFont="1" applyAlignment="1">
      <alignment horizontal="right" vertical="top" wrapText="1"/>
    </xf>
    <xf numFmtId="165" fontId="9" fillId="0" borderId="9" xfId="0" applyNumberFormat="1" applyFont="1" applyBorder="1" applyAlignment="1">
      <alignment horizontal="right" vertical="top" wrapText="1"/>
    </xf>
    <xf numFmtId="43" fontId="1" fillId="0" borderId="0" xfId="2" applyFont="1" applyAlignment="1">
      <alignment vertical="top" wrapText="1"/>
    </xf>
    <xf numFmtId="43" fontId="4" fillId="0" borderId="9" xfId="2" applyFont="1" applyBorder="1" applyAlignment="1">
      <alignment horizontal="right" vertical="top" wrapText="1"/>
    </xf>
    <xf numFmtId="43" fontId="9" fillId="0" borderId="0" xfId="2" applyFont="1" applyAlignment="1">
      <alignment horizontal="right" vertical="top" wrapText="1"/>
    </xf>
    <xf numFmtId="43" fontId="9" fillId="0" borderId="1" xfId="2" applyFont="1" applyBorder="1" applyAlignment="1">
      <alignment horizontal="right" vertical="top" wrapText="1"/>
    </xf>
    <xf numFmtId="43" fontId="1" fillId="0" borderId="2" xfId="2" applyFont="1" applyBorder="1" applyAlignment="1">
      <alignment horizontal="right" vertical="top" wrapText="1"/>
    </xf>
    <xf numFmtId="43" fontId="1" fillId="0" borderId="0" xfId="2" applyFont="1" applyAlignment="1">
      <alignment horizontal="right" vertical="top" wrapText="1"/>
    </xf>
    <xf numFmtId="43" fontId="9" fillId="0" borderId="9" xfId="2" applyFont="1" applyBorder="1" applyAlignment="1">
      <alignment horizontal="right" vertical="top" wrapText="1"/>
    </xf>
    <xf numFmtId="43" fontId="0" fillId="0" borderId="0" xfId="2" applyFont="1" applyAlignment="1">
      <alignment wrapText="1"/>
    </xf>
    <xf numFmtId="43" fontId="0" fillId="2" borderId="0" xfId="2" applyFont="1" applyFill="1" applyAlignment="1">
      <alignment wrapText="1"/>
    </xf>
  </cellXfs>
  <cellStyles count="3">
    <cellStyle name="Comma" xfId="2" builtinId="3"/>
    <cellStyle name="Comma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L106"/>
  <sheetViews>
    <sheetView tabSelected="1" workbookViewId="0">
      <selection activeCell="B62" sqref="B62"/>
    </sheetView>
  </sheetViews>
  <sheetFormatPr defaultRowHeight="15" x14ac:dyDescent="0.25"/>
  <cols>
    <col min="1" max="1" width="32.140625" bestFit="1" customWidth="1"/>
    <col min="2" max="2" width="15.28515625" style="52" bestFit="1" customWidth="1"/>
    <col min="3" max="3" width="9.140625" style="52"/>
    <col min="4" max="4" width="14.42578125" style="52" bestFit="1" customWidth="1"/>
    <col min="5" max="5" width="15.42578125" style="52" bestFit="1" customWidth="1"/>
    <col min="8" max="8" width="38.85546875" hidden="1" customWidth="1"/>
    <col min="9" max="9" width="14.28515625" hidden="1" customWidth="1"/>
    <col min="10" max="10" width="0" hidden="1" customWidth="1"/>
    <col min="11" max="12" width="14.28515625" hidden="1" customWidth="1"/>
    <col min="13" max="13" width="0" hidden="1" customWidth="1"/>
  </cols>
  <sheetData>
    <row r="1" spans="1:12" ht="15.6" customHeight="1" x14ac:dyDescent="0.25">
      <c r="A1" s="4" t="s">
        <v>0</v>
      </c>
      <c r="B1" s="54"/>
      <c r="H1" s="4" t="s">
        <v>0</v>
      </c>
      <c r="I1" s="1"/>
    </row>
    <row r="2" spans="1:12" ht="14.45" customHeight="1" x14ac:dyDescent="0.25">
      <c r="A2" s="2" t="s">
        <v>1</v>
      </c>
      <c r="B2" s="54"/>
      <c r="H2" s="2" t="s">
        <v>1</v>
      </c>
      <c r="I2" s="1"/>
    </row>
    <row r="3" spans="1:12" ht="14.45" customHeight="1" x14ac:dyDescent="0.25">
      <c r="A3" s="2" t="s">
        <v>2</v>
      </c>
      <c r="B3" s="54"/>
      <c r="H3" s="2" t="s">
        <v>2</v>
      </c>
      <c r="I3" s="1"/>
    </row>
    <row r="4" spans="1:12" ht="14.45" customHeight="1" x14ac:dyDescent="0.25">
      <c r="A4" s="2" t="s">
        <v>3</v>
      </c>
      <c r="B4" s="54"/>
      <c r="H4" s="2" t="s">
        <v>3</v>
      </c>
      <c r="I4" s="1"/>
    </row>
    <row r="5" spans="1:12" ht="14.45" customHeight="1" x14ac:dyDescent="0.25">
      <c r="A5" s="3" t="s">
        <v>4</v>
      </c>
      <c r="B5" s="54"/>
      <c r="H5" s="3" t="s">
        <v>4</v>
      </c>
      <c r="I5" s="1"/>
    </row>
    <row r="6" spans="1:12" ht="15.6" customHeight="1" x14ac:dyDescent="0.25">
      <c r="A6" s="58" t="s">
        <v>9</v>
      </c>
      <c r="B6" s="58"/>
      <c r="C6" s="58"/>
      <c r="H6" s="58" t="s">
        <v>9</v>
      </c>
      <c r="I6" s="58"/>
      <c r="J6" s="58"/>
    </row>
    <row r="7" spans="1:12" ht="14.45" customHeight="1" x14ac:dyDescent="0.25">
      <c r="A7" s="2" t="s">
        <v>5</v>
      </c>
      <c r="B7" s="54"/>
      <c r="D7" s="55" t="s">
        <v>739</v>
      </c>
      <c r="H7" s="2" t="s">
        <v>5</v>
      </c>
      <c r="I7" s="1"/>
    </row>
    <row r="8" spans="1:12" ht="14.45" customHeight="1" x14ac:dyDescent="0.25">
      <c r="A8" s="2" t="s">
        <v>88</v>
      </c>
      <c r="B8" s="54"/>
      <c r="H8" s="2" t="s">
        <v>88</v>
      </c>
      <c r="I8" s="1"/>
    </row>
    <row r="9" spans="1:12" ht="14.45" customHeight="1" thickBot="1" x14ac:dyDescent="0.3">
      <c r="A9" s="2"/>
      <c r="B9" s="54"/>
      <c r="H9" s="2"/>
      <c r="I9" s="1"/>
    </row>
    <row r="10" spans="1:12" ht="14.45" customHeight="1" x14ac:dyDescent="0.25">
      <c r="A10" s="6" t="s">
        <v>6</v>
      </c>
      <c r="B10" s="56" t="s">
        <v>8</v>
      </c>
      <c r="D10" s="56" t="s">
        <v>101</v>
      </c>
      <c r="E10" s="56" t="s">
        <v>102</v>
      </c>
      <c r="H10" s="6" t="s">
        <v>6</v>
      </c>
      <c r="I10" s="7" t="s">
        <v>8</v>
      </c>
      <c r="K10" s="7" t="s">
        <v>101</v>
      </c>
      <c r="L10" s="7" t="s">
        <v>102</v>
      </c>
    </row>
    <row r="11" spans="1:12" x14ac:dyDescent="0.25">
      <c r="A11" s="74" t="s">
        <v>16</v>
      </c>
      <c r="B11" s="75">
        <v>13787499.76</v>
      </c>
      <c r="C11" s="76"/>
      <c r="D11" s="75">
        <v>1760000</v>
      </c>
      <c r="E11" s="75">
        <f>B11-D11</f>
        <v>12027499.76</v>
      </c>
      <c r="H11" s="47" t="s">
        <v>16</v>
      </c>
      <c r="I11" s="5">
        <v>13787499.76</v>
      </c>
      <c r="K11" s="5">
        <v>1730710.47</v>
      </c>
      <c r="L11" s="5">
        <v>12056789.289999999</v>
      </c>
    </row>
    <row r="12" spans="1:12" x14ac:dyDescent="0.25">
      <c r="A12" s="74" t="s">
        <v>17</v>
      </c>
      <c r="B12" s="75">
        <v>1868199.01</v>
      </c>
      <c r="C12" s="76"/>
      <c r="D12" s="75">
        <v>0</v>
      </c>
      <c r="E12" s="75">
        <f t="shared" ref="E12:E39" si="0">B12-D12</f>
        <v>1868199.01</v>
      </c>
      <c r="H12" s="47" t="s">
        <v>17</v>
      </c>
      <c r="I12" s="5">
        <v>1868199.01</v>
      </c>
      <c r="K12" s="5">
        <v>0</v>
      </c>
      <c r="L12" s="5">
        <v>1868199.01</v>
      </c>
    </row>
    <row r="13" spans="1:12" x14ac:dyDescent="0.25">
      <c r="A13" s="74" t="s">
        <v>18</v>
      </c>
      <c r="B13" s="75">
        <v>1234534.21</v>
      </c>
      <c r="C13" s="76"/>
      <c r="D13" s="75">
        <f>'4T2 CHEMICAL MATERIAL '!G15+'4T2 CHEMICAL MATERIAL '!G17+'4T2 CHEMICAL MATERIAL '!G19+'4T2 CHEMICAL MATERIAL '!G23</f>
        <v>513450</v>
      </c>
      <c r="E13" s="75">
        <f t="shared" si="0"/>
        <v>721084.21</v>
      </c>
      <c r="H13" s="47" t="s">
        <v>18</v>
      </c>
      <c r="I13" s="5">
        <v>1234534.21</v>
      </c>
      <c r="K13" s="5">
        <v>513450</v>
      </c>
      <c r="L13" s="5">
        <v>721084.21</v>
      </c>
    </row>
    <row r="14" spans="1:12" x14ac:dyDescent="0.25">
      <c r="A14" s="74" t="s">
        <v>89</v>
      </c>
      <c r="B14" s="75">
        <v>71000</v>
      </c>
      <c r="C14" s="76"/>
      <c r="D14" s="75">
        <v>0</v>
      </c>
      <c r="E14" s="75">
        <f t="shared" si="0"/>
        <v>71000</v>
      </c>
      <c r="H14" s="47" t="s">
        <v>89</v>
      </c>
      <c r="I14" s="5">
        <v>71000</v>
      </c>
      <c r="K14" s="5">
        <v>0</v>
      </c>
      <c r="L14" s="5">
        <v>71000</v>
      </c>
    </row>
    <row r="15" spans="1:12" x14ac:dyDescent="0.25">
      <c r="A15" s="74" t="s">
        <v>19</v>
      </c>
      <c r="B15" s="75">
        <v>55593</v>
      </c>
      <c r="C15" s="76"/>
      <c r="D15" s="75">
        <v>0</v>
      </c>
      <c r="E15" s="75">
        <f t="shared" si="0"/>
        <v>55593</v>
      </c>
      <c r="H15" s="47" t="s">
        <v>19</v>
      </c>
      <c r="I15" s="5">
        <v>55593</v>
      </c>
      <c r="K15" s="5">
        <v>0</v>
      </c>
      <c r="L15" s="5">
        <v>55593</v>
      </c>
    </row>
    <row r="16" spans="1:12" x14ac:dyDescent="0.25">
      <c r="A16" s="74" t="s">
        <v>90</v>
      </c>
      <c r="B16" s="75">
        <v>704018.9</v>
      </c>
      <c r="C16" s="76"/>
      <c r="D16" s="75">
        <f>'4T2 ELECTRIC MATERIAL'!G17+'4T2 ELECTRIC MATERIAL'!G19</f>
        <v>51152</v>
      </c>
      <c r="E16" s="75">
        <f t="shared" si="0"/>
        <v>652866.9</v>
      </c>
      <c r="H16" s="47" t="s">
        <v>90</v>
      </c>
      <c r="I16" s="5">
        <v>704018.9</v>
      </c>
      <c r="K16" s="5">
        <v>51152</v>
      </c>
      <c r="L16" s="5">
        <v>652866.9</v>
      </c>
    </row>
    <row r="17" spans="1:12" x14ac:dyDescent="0.25">
      <c r="A17" s="74" t="s">
        <v>91</v>
      </c>
      <c r="B17" s="75">
        <v>560764</v>
      </c>
      <c r="C17" s="76"/>
      <c r="D17" s="75">
        <f>'4T2 FABRICATION MATERIALS'!G16</f>
        <v>493650</v>
      </c>
      <c r="E17" s="75">
        <f t="shared" si="0"/>
        <v>67114</v>
      </c>
      <c r="H17" s="47" t="s">
        <v>91</v>
      </c>
      <c r="I17" s="5">
        <v>560764</v>
      </c>
      <c r="K17" s="5">
        <v>493650</v>
      </c>
      <c r="L17" s="5">
        <v>67114</v>
      </c>
    </row>
    <row r="18" spans="1:12" x14ac:dyDescent="0.25">
      <c r="A18" s="74" t="s">
        <v>92</v>
      </c>
      <c r="B18" s="75">
        <v>2519607.2999999998</v>
      </c>
      <c r="C18" s="76"/>
      <c r="D18" s="75">
        <v>0</v>
      </c>
      <c r="E18" s="75">
        <f t="shared" si="0"/>
        <v>2519607.2999999998</v>
      </c>
      <c r="H18" s="47" t="s">
        <v>92</v>
      </c>
      <c r="I18" s="5">
        <v>2519607.2999999998</v>
      </c>
      <c r="K18" s="5">
        <v>0</v>
      </c>
      <c r="L18" s="5">
        <v>2519607.2999999998</v>
      </c>
    </row>
    <row r="19" spans="1:12" x14ac:dyDescent="0.25">
      <c r="A19" s="74" t="s">
        <v>93</v>
      </c>
      <c r="B19" s="75">
        <v>41708</v>
      </c>
      <c r="C19" s="76"/>
      <c r="D19" s="75">
        <f>'4T2 FIRE FITTING EQUIPMENTS'!G16</f>
        <v>14258</v>
      </c>
      <c r="E19" s="75">
        <f t="shared" si="0"/>
        <v>27450</v>
      </c>
      <c r="H19" s="47" t="s">
        <v>93</v>
      </c>
      <c r="I19" s="5">
        <v>41708</v>
      </c>
      <c r="K19" s="5">
        <v>14258</v>
      </c>
      <c r="L19" s="5">
        <v>27450</v>
      </c>
    </row>
    <row r="20" spans="1:12" x14ac:dyDescent="0.25">
      <c r="A20" s="74" t="s">
        <v>22</v>
      </c>
      <c r="B20" s="75">
        <v>259510</v>
      </c>
      <c r="C20" s="76"/>
      <c r="D20" s="75">
        <f>'4T2 GRILL &amp; FABRICATION LABOUR'!G15+'4T2 GRILL &amp; FABRICATION LABOUR'!G17+'4T2 GRILL &amp; FABRICATION LABOUR'!G19+'4T2 GRILL &amp; FABRICATION LABOUR'!G21+'4T2 GRILL &amp; FABRICATION LABOUR'!G25</f>
        <v>239710</v>
      </c>
      <c r="E20" s="75">
        <f t="shared" si="0"/>
        <v>19800</v>
      </c>
      <c r="H20" s="47" t="s">
        <v>22</v>
      </c>
      <c r="I20" s="5">
        <v>259510</v>
      </c>
      <c r="K20" s="5">
        <v>239710</v>
      </c>
      <c r="L20" s="5">
        <v>19800</v>
      </c>
    </row>
    <row r="21" spans="1:12" x14ac:dyDescent="0.25">
      <c r="A21" s="74" t="s">
        <v>94</v>
      </c>
      <c r="B21" s="75">
        <v>13276451.869999999</v>
      </c>
      <c r="C21" s="76"/>
      <c r="D21" s="75">
        <v>0</v>
      </c>
      <c r="E21" s="75">
        <f t="shared" si="0"/>
        <v>13276451.869999999</v>
      </c>
      <c r="H21" s="47" t="s">
        <v>427</v>
      </c>
      <c r="I21" s="5">
        <v>2912472.17</v>
      </c>
      <c r="K21" s="5">
        <v>0</v>
      </c>
      <c r="L21" s="5">
        <v>2912472.17</v>
      </c>
    </row>
    <row r="22" spans="1:12" x14ac:dyDescent="0.25">
      <c r="A22" s="74" t="s">
        <v>24</v>
      </c>
      <c r="B22" s="75">
        <v>16313335.5</v>
      </c>
      <c r="C22" s="76"/>
      <c r="D22" s="75">
        <f>'4T2 LABOUR CHARGES'!G15+'4T2 LABOUR CHARGES'!G19+'4T2 LABOUR CHARGES'!G21+'4T2 LABOUR CHARGES'!G23</f>
        <v>265450</v>
      </c>
      <c r="E22" s="75">
        <f t="shared" si="0"/>
        <v>16047885.5</v>
      </c>
      <c r="H22" s="47" t="s">
        <v>24</v>
      </c>
      <c r="I22" s="5">
        <v>16313335.5</v>
      </c>
      <c r="K22" s="5">
        <v>265450</v>
      </c>
      <c r="L22" s="5">
        <v>16047885.5</v>
      </c>
    </row>
    <row r="23" spans="1:12" x14ac:dyDescent="0.25">
      <c r="A23" s="74" t="s">
        <v>95</v>
      </c>
      <c r="B23" s="75">
        <v>19080071.899999999</v>
      </c>
      <c r="C23" s="76"/>
      <c r="D23" s="75">
        <v>0</v>
      </c>
      <c r="E23" s="75">
        <f t="shared" si="0"/>
        <v>19080071.899999999</v>
      </c>
      <c r="H23" s="47" t="s">
        <v>95</v>
      </c>
      <c r="I23" s="5">
        <v>280089</v>
      </c>
      <c r="K23" s="5">
        <v>0</v>
      </c>
      <c r="L23" s="5">
        <v>280089</v>
      </c>
    </row>
    <row r="24" spans="1:12" x14ac:dyDescent="0.25">
      <c r="A24" s="74" t="s">
        <v>25</v>
      </c>
      <c r="B24" s="75">
        <v>356642.93</v>
      </c>
      <c r="C24" s="76"/>
      <c r="D24" s="75">
        <f>'4T2 MISCL EXPENSES'!G17</f>
        <v>89920</v>
      </c>
      <c r="E24" s="75">
        <f t="shared" si="0"/>
        <v>266722.93</v>
      </c>
      <c r="H24" s="47" t="s">
        <v>25</v>
      </c>
      <c r="I24" s="5">
        <v>356642.93</v>
      </c>
      <c r="K24" s="5">
        <v>89920</v>
      </c>
      <c r="L24" s="5">
        <v>266722.93</v>
      </c>
    </row>
    <row r="25" spans="1:12" x14ac:dyDescent="0.25">
      <c r="A25" s="74" t="s">
        <v>26</v>
      </c>
      <c r="B25" s="75">
        <v>1976624</v>
      </c>
      <c r="C25" s="76"/>
      <c r="D25" s="75">
        <f>'4T2 MIVAN MATERIAL'!G25+'4T2 MIVAN MATERIAL'!G27+'4T2 MIVAN MATERIAL'!G33</f>
        <v>333341</v>
      </c>
      <c r="E25" s="75">
        <f t="shared" si="0"/>
        <v>1643283</v>
      </c>
      <c r="H25" s="47" t="s">
        <v>26</v>
      </c>
      <c r="I25" s="5">
        <v>1976624</v>
      </c>
      <c r="K25" s="5">
        <v>333341</v>
      </c>
      <c r="L25" s="5">
        <v>1643283</v>
      </c>
    </row>
    <row r="26" spans="1:12" x14ac:dyDescent="0.25">
      <c r="A26" s="74" t="s">
        <v>27</v>
      </c>
      <c r="B26" s="75">
        <v>4342.18</v>
      </c>
      <c r="C26" s="76"/>
      <c r="D26" s="75">
        <v>0</v>
      </c>
      <c r="E26" s="75">
        <f t="shared" si="0"/>
        <v>4342.18</v>
      </c>
      <c r="H26" s="47" t="s">
        <v>27</v>
      </c>
      <c r="I26" s="5">
        <v>4342.18</v>
      </c>
      <c r="K26" s="5">
        <v>0</v>
      </c>
      <c r="L26" s="5">
        <v>4342.18</v>
      </c>
    </row>
    <row r="27" spans="1:12" x14ac:dyDescent="0.25">
      <c r="A27" s="74" t="s">
        <v>96</v>
      </c>
      <c r="B27" s="75">
        <v>39096</v>
      </c>
      <c r="C27" s="76"/>
      <c r="D27" s="75">
        <v>0</v>
      </c>
      <c r="E27" s="75">
        <f t="shared" si="0"/>
        <v>39096</v>
      </c>
      <c r="H27" s="47" t="s">
        <v>96</v>
      </c>
      <c r="I27" s="5">
        <v>39096</v>
      </c>
      <c r="K27" s="5">
        <v>0</v>
      </c>
      <c r="L27" s="5">
        <v>39096</v>
      </c>
    </row>
    <row r="28" spans="1:12" x14ac:dyDescent="0.25">
      <c r="A28" s="74" t="s">
        <v>28</v>
      </c>
      <c r="B28" s="75">
        <v>489155.9</v>
      </c>
      <c r="C28" s="76"/>
      <c r="D28" s="75">
        <f>'4T2  PLUMBING MATERIAL'!G17</f>
        <v>72480</v>
      </c>
      <c r="E28" s="75">
        <f t="shared" si="0"/>
        <v>416675.9</v>
      </c>
      <c r="H28" s="47" t="s">
        <v>28</v>
      </c>
      <c r="I28" s="5">
        <v>489155.9</v>
      </c>
      <c r="K28" s="5">
        <v>72480</v>
      </c>
      <c r="L28" s="5">
        <v>416675.9</v>
      </c>
    </row>
    <row r="29" spans="1:12" x14ac:dyDescent="0.25">
      <c r="A29" s="74" t="s">
        <v>29</v>
      </c>
      <c r="B29" s="75">
        <v>1004466.03</v>
      </c>
      <c r="C29" s="76"/>
      <c r="D29" s="75">
        <f>'4T2 READY MIX'!G31+'4T2 READY MIX'!G33</f>
        <v>21204</v>
      </c>
      <c r="E29" s="75">
        <f t="shared" si="0"/>
        <v>983262.03</v>
      </c>
      <c r="H29" s="47" t="s">
        <v>29</v>
      </c>
      <c r="I29" s="5">
        <v>1004466.03</v>
      </c>
      <c r="K29" s="5">
        <v>21204</v>
      </c>
      <c r="L29" s="5">
        <v>983262.03</v>
      </c>
    </row>
    <row r="30" spans="1:12" x14ac:dyDescent="0.25">
      <c r="A30" s="74" t="s">
        <v>30</v>
      </c>
      <c r="B30" s="75">
        <v>94005</v>
      </c>
      <c r="C30" s="76"/>
      <c r="D30" s="75">
        <f>'4T2 REPAIRS &amp; SERVICES'!G25</f>
        <v>14350</v>
      </c>
      <c r="E30" s="75">
        <f t="shared" si="0"/>
        <v>79655</v>
      </c>
      <c r="H30" s="47" t="s">
        <v>30</v>
      </c>
      <c r="I30" s="5">
        <v>94005</v>
      </c>
      <c r="K30" s="5">
        <v>14350</v>
      </c>
      <c r="L30" s="5">
        <v>79655</v>
      </c>
    </row>
    <row r="31" spans="1:12" x14ac:dyDescent="0.25">
      <c r="A31" s="74" t="s">
        <v>97</v>
      </c>
      <c r="B31" s="75">
        <v>4800</v>
      </c>
      <c r="C31" s="76"/>
      <c r="D31" s="75">
        <f>'4T2 SAFETY NET EXPS'!G14</f>
        <v>4800</v>
      </c>
      <c r="E31" s="75">
        <f t="shared" si="0"/>
        <v>0</v>
      </c>
      <c r="H31" s="47" t="s">
        <v>97</v>
      </c>
      <c r="I31" s="5">
        <v>4800</v>
      </c>
      <c r="K31" s="5">
        <v>4800</v>
      </c>
      <c r="L31" s="5">
        <v>0</v>
      </c>
    </row>
    <row r="32" spans="1:12" x14ac:dyDescent="0.25">
      <c r="A32" s="74" t="s">
        <v>98</v>
      </c>
      <c r="B32" s="75">
        <v>53180</v>
      </c>
      <c r="C32" s="76"/>
      <c r="D32" s="75">
        <f>'4T2 SAFETY NET FIXING'!G14+'4T2 SAFETY NET FIXING'!G22</f>
        <v>10220</v>
      </c>
      <c r="E32" s="75">
        <f t="shared" si="0"/>
        <v>42960</v>
      </c>
      <c r="H32" s="47" t="s">
        <v>98</v>
      </c>
      <c r="I32" s="5">
        <v>53180</v>
      </c>
      <c r="K32" s="5">
        <v>10220</v>
      </c>
      <c r="L32" s="5">
        <v>42960</v>
      </c>
    </row>
    <row r="33" spans="1:12" x14ac:dyDescent="0.25">
      <c r="A33" s="74" t="s">
        <v>99</v>
      </c>
      <c r="B33" s="75">
        <v>10808541.970000001</v>
      </c>
      <c r="C33" s="76"/>
      <c r="D33" s="75">
        <f>'4T2 SAND'!G15</f>
        <v>1173235.9099999999</v>
      </c>
      <c r="E33" s="75">
        <f t="shared" si="0"/>
        <v>9635306.0600000005</v>
      </c>
      <c r="H33" s="47" t="s">
        <v>99</v>
      </c>
      <c r="I33" s="5">
        <v>10808541.970000001</v>
      </c>
      <c r="K33" s="5">
        <v>1173235.9099999999</v>
      </c>
      <c r="L33" s="5">
        <v>9635306.0600000005</v>
      </c>
    </row>
    <row r="34" spans="1:12" x14ac:dyDescent="0.25">
      <c r="A34" s="74" t="s">
        <v>32</v>
      </c>
      <c r="B34" s="75">
        <v>89300</v>
      </c>
      <c r="C34" s="76"/>
      <c r="D34" s="75">
        <f>'4T2 SOIL TESTING'!G17+'4T2 SOIL TESTING'!G19</f>
        <v>63500</v>
      </c>
      <c r="E34" s="75">
        <f t="shared" si="0"/>
        <v>25800</v>
      </c>
      <c r="H34" s="47" t="s">
        <v>32</v>
      </c>
      <c r="I34" s="5">
        <v>89300</v>
      </c>
      <c r="K34" s="5">
        <v>63500</v>
      </c>
      <c r="L34" s="5">
        <v>25800</v>
      </c>
    </row>
    <row r="35" spans="1:12" x14ac:dyDescent="0.25">
      <c r="A35" s="74" t="s">
        <v>33</v>
      </c>
      <c r="B35" s="75">
        <v>23478721.260000002</v>
      </c>
      <c r="C35" s="76"/>
      <c r="D35" s="75">
        <f>'4T2 STEEL'!G51+'4T2 STEEL'!G55</f>
        <v>4066590</v>
      </c>
      <c r="E35" s="75">
        <f t="shared" si="0"/>
        <v>19412131.260000002</v>
      </c>
      <c r="H35" s="47" t="s">
        <v>33</v>
      </c>
      <c r="I35" s="5">
        <v>23478721.260000002</v>
      </c>
      <c r="K35" s="5">
        <v>4066590</v>
      </c>
      <c r="L35" s="5">
        <v>19412131.260000002</v>
      </c>
    </row>
    <row r="36" spans="1:12" x14ac:dyDescent="0.25">
      <c r="A36" s="74" t="s">
        <v>34</v>
      </c>
      <c r="B36" s="75">
        <v>500</v>
      </c>
      <c r="C36" s="76"/>
      <c r="D36" s="75">
        <v>0</v>
      </c>
      <c r="E36" s="75">
        <f t="shared" si="0"/>
        <v>500</v>
      </c>
      <c r="H36" s="47" t="s">
        <v>34</v>
      </c>
      <c r="I36" s="5">
        <v>500</v>
      </c>
      <c r="K36" s="5">
        <v>0</v>
      </c>
      <c r="L36" s="5">
        <v>500</v>
      </c>
    </row>
    <row r="37" spans="1:12" x14ac:dyDescent="0.25">
      <c r="A37" s="74" t="s">
        <v>35</v>
      </c>
      <c r="B37" s="75">
        <v>709373</v>
      </c>
      <c r="C37" s="76"/>
      <c r="D37" s="75">
        <f>'4T2 UNLOADING CHARGES'!G23+'4T2 UNLOADING CHARGES'!G31</f>
        <v>369634</v>
      </c>
      <c r="E37" s="75">
        <f t="shared" si="0"/>
        <v>339739</v>
      </c>
      <c r="H37" s="47" t="s">
        <v>35</v>
      </c>
      <c r="I37" s="5">
        <v>709373</v>
      </c>
      <c r="K37" s="5">
        <v>369634</v>
      </c>
      <c r="L37" s="5">
        <v>339739</v>
      </c>
    </row>
    <row r="38" spans="1:12" x14ac:dyDescent="0.25">
      <c r="A38" s="74" t="s">
        <v>100</v>
      </c>
      <c r="B38" s="75">
        <v>1947215.56</v>
      </c>
      <c r="C38" s="76"/>
      <c r="D38" s="75">
        <v>0</v>
      </c>
      <c r="E38" s="75">
        <f t="shared" si="0"/>
        <v>1947215.56</v>
      </c>
      <c r="H38" s="47" t="s">
        <v>100</v>
      </c>
      <c r="I38" s="5">
        <v>1947215.56</v>
      </c>
      <c r="K38" s="5">
        <v>0</v>
      </c>
      <c r="L38" s="5">
        <v>1947215.56</v>
      </c>
    </row>
    <row r="39" spans="1:12" x14ac:dyDescent="0.25">
      <c r="A39" s="74" t="s">
        <v>36</v>
      </c>
      <c r="B39" s="75">
        <v>830070</v>
      </c>
      <c r="C39" s="76"/>
      <c r="D39" s="75">
        <f>'4T2 WATER CHARGES'!G31</f>
        <v>2520</v>
      </c>
      <c r="E39" s="75">
        <f t="shared" si="0"/>
        <v>827550</v>
      </c>
      <c r="H39" s="47" t="s">
        <v>36</v>
      </c>
      <c r="I39" s="5">
        <v>830070</v>
      </c>
      <c r="K39" s="5">
        <v>2520</v>
      </c>
      <c r="L39" s="5">
        <v>827550</v>
      </c>
    </row>
    <row r="40" spans="1:12" x14ac:dyDescent="0.25">
      <c r="A40" s="47"/>
      <c r="B40" s="5"/>
      <c r="D40" s="5"/>
      <c r="E40" s="5"/>
      <c r="H40" s="47"/>
      <c r="I40" s="5"/>
      <c r="K40" s="5"/>
      <c r="L40" s="5"/>
    </row>
    <row r="41" spans="1:12" x14ac:dyDescent="0.25">
      <c r="A41" s="74" t="s">
        <v>725</v>
      </c>
      <c r="B41" s="75">
        <f>'4T2 INTEREST TO SBI '!G15+'4T2 INTEREST TO SBI '!G17+'4T2 INTEREST TO SBI '!G19+'4T2 INTEREST TO SBI '!G21</f>
        <v>4441756</v>
      </c>
      <c r="C41" s="76"/>
      <c r="D41" s="75">
        <f>'4T2 WATER CHARGES'!G32</f>
        <v>0</v>
      </c>
      <c r="E41" s="75">
        <f t="shared" ref="E41:E45" si="1">B41-D41</f>
        <v>4441756</v>
      </c>
      <c r="H41" s="8" t="s">
        <v>725</v>
      </c>
      <c r="I41" s="5">
        <f>'4T2 INTEREST TO SBI '!N15+'4T2 INTEREST TO SBI '!N17+'4T2 INTEREST TO SBI '!N19+'4T2 INTEREST TO SBI '!N21</f>
        <v>0</v>
      </c>
      <c r="K41" s="5">
        <v>0</v>
      </c>
      <c r="L41" s="5">
        <v>4441756</v>
      </c>
    </row>
    <row r="42" spans="1:12" x14ac:dyDescent="0.25">
      <c r="A42" s="74" t="s">
        <v>86</v>
      </c>
      <c r="B42" s="75">
        <f>'4T2 LOAN PROCESSING CHARGES'!G15+'4T2 LOAN PROCESSING CHARGES'!G17+'4T2 LOAN PROCESSING CHARGES'!G19+'4T2 LOAN PROCESSING CHARGES'!G21</f>
        <v>75871.34</v>
      </c>
      <c r="C42" s="76"/>
      <c r="D42" s="75">
        <f>'4T2 WATER CHARGES'!G33</f>
        <v>0</v>
      </c>
      <c r="E42" s="75">
        <f t="shared" si="1"/>
        <v>75871.34</v>
      </c>
      <c r="H42" s="8" t="s">
        <v>86</v>
      </c>
      <c r="I42" s="5">
        <f>'4T2 LOAN PROCESSING CHARGES'!N15+'4T2 LOAN PROCESSING CHARGES'!N17+'4T2 LOAN PROCESSING CHARGES'!N19+'4T2 LOAN PROCESSING CHARGES'!N21</f>
        <v>0</v>
      </c>
      <c r="K42" s="5">
        <v>0</v>
      </c>
      <c r="L42" s="5">
        <v>75871.34</v>
      </c>
    </row>
    <row r="43" spans="1:12" x14ac:dyDescent="0.25">
      <c r="A43" s="47" t="s">
        <v>82</v>
      </c>
      <c r="B43" s="5">
        <f>'4T2 PROFESSIONAL FEES'!G15+'4T2 PROFESSIONAL FEES'!G17+'4T2 PROFESSIONAL FEES'!G19+'4T2 PROFESSIONAL FEES'!G21+'4T2 PROFESSIONAL FEES'!G23+'4T2 PROFESSIONAL FEES'!G25+'4T2 PROFESSIONAL FEES'!G27</f>
        <v>113108.33</v>
      </c>
      <c r="D43" s="5">
        <f>'4T2 PROFESSIONAL FEES'!G34</f>
        <v>56554.165000000001</v>
      </c>
      <c r="E43" s="5">
        <f t="shared" si="1"/>
        <v>56554.165000000001</v>
      </c>
      <c r="H43" s="8" t="s">
        <v>82</v>
      </c>
      <c r="I43" s="5">
        <f>'4T2 PROFESSIONAL FEES'!N15+'4T2 PROFESSIONAL FEES'!N17+'4T2 PROFESSIONAL FEES'!N19+'4T2 PROFESSIONAL FEES'!N21+'4T2 PROFESSIONAL FEES'!N23+'4T2 PROFESSIONAL FEES'!N25+'4T2 PROFESSIONAL FEES'!N27</f>
        <v>0</v>
      </c>
      <c r="K43" s="5">
        <v>475674.66500000004</v>
      </c>
      <c r="L43" s="5">
        <v>475674.66499999992</v>
      </c>
    </row>
    <row r="44" spans="1:12" x14ac:dyDescent="0.25">
      <c r="A44" s="74" t="s">
        <v>891</v>
      </c>
      <c r="B44" s="75">
        <v>5013111.5</v>
      </c>
      <c r="C44" s="76"/>
      <c r="D44" s="75">
        <v>0</v>
      </c>
      <c r="E44" s="75">
        <f t="shared" si="1"/>
        <v>5013111.5</v>
      </c>
      <c r="H44" s="8"/>
      <c r="I44" s="5">
        <v>0</v>
      </c>
      <c r="K44" s="5">
        <v>0</v>
      </c>
      <c r="L44" s="5">
        <v>0</v>
      </c>
    </row>
    <row r="45" spans="1:12" x14ac:dyDescent="0.25">
      <c r="A45" s="47"/>
      <c r="B45" s="5"/>
      <c r="D45" s="5">
        <f>'4T2 WATER CHARGES'!G36</f>
        <v>0</v>
      </c>
      <c r="E45" s="5">
        <f t="shared" si="1"/>
        <v>0</v>
      </c>
      <c r="H45" s="8"/>
      <c r="I45" s="5">
        <v>0</v>
      </c>
      <c r="K45" s="5">
        <v>0</v>
      </c>
      <c r="L45" s="5">
        <v>0</v>
      </c>
    </row>
    <row r="46" spans="1:12" x14ac:dyDescent="0.25">
      <c r="A46" s="47"/>
      <c r="B46" s="5"/>
      <c r="D46" s="5">
        <f>'4T2 WATER CHARGES'!G37</f>
        <v>0</v>
      </c>
      <c r="E46" s="5">
        <f t="shared" ref="E46" si="2">B46-D46</f>
        <v>0</v>
      </c>
      <c r="H46" s="8"/>
      <c r="I46" s="5"/>
      <c r="K46" s="5"/>
      <c r="L46" s="5"/>
    </row>
    <row r="47" spans="1:12" x14ac:dyDescent="0.25">
      <c r="A47" s="47"/>
      <c r="B47" s="5"/>
      <c r="D47" s="5"/>
      <c r="E47" s="5"/>
      <c r="H47" s="8"/>
      <c r="I47" s="5"/>
      <c r="K47" s="5"/>
      <c r="L47" s="5"/>
    </row>
    <row r="48" spans="1:12" x14ac:dyDescent="0.25">
      <c r="A48" s="8"/>
      <c r="B48" s="5"/>
      <c r="D48" s="5"/>
      <c r="E48" s="5"/>
      <c r="H48" s="8"/>
      <c r="I48" s="5"/>
      <c r="K48" s="5"/>
      <c r="L48" s="5"/>
    </row>
    <row r="49" spans="1:12" x14ac:dyDescent="0.25">
      <c r="A49" s="8"/>
      <c r="B49" s="5"/>
      <c r="D49" s="5"/>
      <c r="E49" s="5"/>
      <c r="H49" s="8"/>
      <c r="I49" s="5"/>
      <c r="K49" s="5"/>
      <c r="L49" s="5"/>
    </row>
    <row r="50" spans="1:12" ht="15.75" thickBot="1" x14ac:dyDescent="0.3">
      <c r="A50" s="9" t="s">
        <v>7</v>
      </c>
      <c r="B50" s="57">
        <f>SUM(B11:B49)</f>
        <v>121302174.45000002</v>
      </c>
      <c r="D50" s="57">
        <f>SUM(D11:D49)</f>
        <v>9616019.0749999993</v>
      </c>
      <c r="E50" s="57">
        <f>SUM(E11:E49)</f>
        <v>111686155.37500003</v>
      </c>
      <c r="H50" s="9" t="s">
        <v>7</v>
      </c>
      <c r="I50" s="10">
        <f>SUM(I11:I49)</f>
        <v>82494364.680000007</v>
      </c>
      <c r="K50" s="10">
        <v>10005850.044999998</v>
      </c>
      <c r="L50" s="10">
        <v>77957491.305000007</v>
      </c>
    </row>
    <row r="51" spans="1:12" x14ac:dyDescent="0.25">
      <c r="L51" s="46"/>
    </row>
    <row r="72" spans="1:2" ht="15.75" thickBot="1" x14ac:dyDescent="0.3"/>
    <row r="73" spans="1:2" x14ac:dyDescent="0.25">
      <c r="A73" s="6" t="s">
        <v>6</v>
      </c>
      <c r="B73" s="56" t="s">
        <v>8</v>
      </c>
    </row>
    <row r="74" spans="1:2" x14ac:dyDescent="0.25">
      <c r="A74" s="8" t="s">
        <v>11</v>
      </c>
      <c r="B74" s="5">
        <v>268143</v>
      </c>
    </row>
    <row r="75" spans="1:2" x14ac:dyDescent="0.25">
      <c r="A75" s="8" t="s">
        <v>12</v>
      </c>
      <c r="B75" s="5">
        <v>883950</v>
      </c>
    </row>
    <row r="76" spans="1:2" x14ac:dyDescent="0.25">
      <c r="A76" s="8" t="s">
        <v>13</v>
      </c>
      <c r="B76" s="5">
        <v>51130</v>
      </c>
    </row>
    <row r="77" spans="1:2" x14ac:dyDescent="0.25">
      <c r="A77" s="8" t="s">
        <v>14</v>
      </c>
      <c r="B77" s="5">
        <v>97212.39</v>
      </c>
    </row>
    <row r="78" spans="1:2" x14ac:dyDescent="0.25">
      <c r="A78" s="8" t="s">
        <v>15</v>
      </c>
      <c r="B78" s="5">
        <v>89275</v>
      </c>
    </row>
    <row r="79" spans="1:2" x14ac:dyDescent="0.25">
      <c r="A79" s="8" t="s">
        <v>16</v>
      </c>
      <c r="B79" s="5">
        <v>15952385.5</v>
      </c>
    </row>
    <row r="80" spans="1:2" x14ac:dyDescent="0.25">
      <c r="A80" s="8" t="s">
        <v>17</v>
      </c>
      <c r="B80" s="5">
        <v>146210</v>
      </c>
    </row>
    <row r="81" spans="1:2" x14ac:dyDescent="0.25">
      <c r="A81" s="8" t="s">
        <v>18</v>
      </c>
      <c r="B81" s="5">
        <v>3084400</v>
      </c>
    </row>
    <row r="82" spans="1:2" x14ac:dyDescent="0.25">
      <c r="A82" s="8" t="s">
        <v>19</v>
      </c>
      <c r="B82" s="5">
        <v>63903</v>
      </c>
    </row>
    <row r="83" spans="1:2" x14ac:dyDescent="0.25">
      <c r="A83" s="8" t="s">
        <v>20</v>
      </c>
      <c r="B83" s="5">
        <v>1652779.61</v>
      </c>
    </row>
    <row r="84" spans="1:2" x14ac:dyDescent="0.25">
      <c r="A84" s="8" t="s">
        <v>21</v>
      </c>
      <c r="B84" s="5">
        <v>1500000</v>
      </c>
    </row>
    <row r="85" spans="1:2" x14ac:dyDescent="0.25">
      <c r="A85" s="8" t="s">
        <v>22</v>
      </c>
      <c r="B85" s="5">
        <v>684560</v>
      </c>
    </row>
    <row r="86" spans="1:2" x14ac:dyDescent="0.25">
      <c r="A86" s="8" t="s">
        <v>23</v>
      </c>
      <c r="B86" s="5">
        <v>36780</v>
      </c>
    </row>
    <row r="87" spans="1:2" x14ac:dyDescent="0.25">
      <c r="A87" s="8" t="s">
        <v>24</v>
      </c>
      <c r="B87" s="5">
        <v>22000739.5</v>
      </c>
    </row>
    <row r="88" spans="1:2" x14ac:dyDescent="0.25">
      <c r="A88" s="8" t="s">
        <v>25</v>
      </c>
      <c r="B88" s="5">
        <v>564580.80000000005</v>
      </c>
    </row>
    <row r="89" spans="1:2" x14ac:dyDescent="0.25">
      <c r="A89" s="8" t="s">
        <v>26</v>
      </c>
      <c r="B89" s="5">
        <v>503600</v>
      </c>
    </row>
    <row r="90" spans="1:2" x14ac:dyDescent="0.25">
      <c r="A90" s="8" t="s">
        <v>27</v>
      </c>
      <c r="B90" s="5">
        <v>2146105.7599999998</v>
      </c>
    </row>
    <row r="91" spans="1:2" x14ac:dyDescent="0.25">
      <c r="A91" s="8" t="s">
        <v>28</v>
      </c>
      <c r="B91" s="5">
        <v>199546.72</v>
      </c>
    </row>
    <row r="92" spans="1:2" x14ac:dyDescent="0.25">
      <c r="A92" s="8" t="s">
        <v>29</v>
      </c>
      <c r="B92" s="5">
        <v>545327.46</v>
      </c>
    </row>
    <row r="93" spans="1:2" x14ac:dyDescent="0.25">
      <c r="A93" s="8" t="s">
        <v>30</v>
      </c>
      <c r="B93" s="5">
        <v>118460</v>
      </c>
    </row>
    <row r="94" spans="1:2" x14ac:dyDescent="0.25">
      <c r="A94" s="8" t="s">
        <v>31</v>
      </c>
      <c r="B94" s="5">
        <v>12879902.98</v>
      </c>
    </row>
    <row r="95" spans="1:2" x14ac:dyDescent="0.25">
      <c r="A95" s="8" t="s">
        <v>32</v>
      </c>
      <c r="B95" s="5">
        <v>68100</v>
      </c>
    </row>
    <row r="96" spans="1:2" x14ac:dyDescent="0.25">
      <c r="A96" s="8" t="s">
        <v>33</v>
      </c>
      <c r="B96" s="5">
        <v>32177611</v>
      </c>
    </row>
    <row r="97" spans="1:2" x14ac:dyDescent="0.25">
      <c r="A97" s="8" t="s">
        <v>34</v>
      </c>
      <c r="B97" s="5">
        <v>24000</v>
      </c>
    </row>
    <row r="98" spans="1:2" x14ac:dyDescent="0.25">
      <c r="A98" s="8" t="s">
        <v>35</v>
      </c>
      <c r="B98" s="5">
        <v>406863</v>
      </c>
    </row>
    <row r="99" spans="1:2" x14ac:dyDescent="0.25">
      <c r="A99" s="8" t="s">
        <v>36</v>
      </c>
      <c r="B99" s="5">
        <v>1164500</v>
      </c>
    </row>
    <row r="100" spans="1:2" x14ac:dyDescent="0.25">
      <c r="A100" s="8"/>
      <c r="B100" s="5"/>
    </row>
    <row r="101" spans="1:2" x14ac:dyDescent="0.25">
      <c r="A101" s="8" t="s">
        <v>86</v>
      </c>
      <c r="B101" s="5" t="e">
        <f>#REF!</f>
        <v>#REF!</v>
      </c>
    </row>
    <row r="102" spans="1:2" x14ac:dyDescent="0.25">
      <c r="A102" s="8" t="s">
        <v>87</v>
      </c>
      <c r="B102" s="5">
        <f>32000000/2</f>
        <v>16000000</v>
      </c>
    </row>
    <row r="103" spans="1:2" x14ac:dyDescent="0.25">
      <c r="A103" s="8"/>
      <c r="B103" s="5"/>
    </row>
    <row r="104" spans="1:2" x14ac:dyDescent="0.25">
      <c r="A104" s="8"/>
      <c r="B104" s="5"/>
    </row>
    <row r="105" spans="1:2" x14ac:dyDescent="0.25">
      <c r="A105" s="8"/>
      <c r="B105" s="5"/>
    </row>
    <row r="106" spans="1:2" ht="15.75" thickBot="1" x14ac:dyDescent="0.3">
      <c r="A106" s="9" t="s">
        <v>7</v>
      </c>
      <c r="B106" s="57" t="e">
        <f>SUM(B74:B105)</f>
        <v>#REF!</v>
      </c>
    </row>
  </sheetData>
  <mergeCells count="2">
    <mergeCell ref="A6:C6"/>
    <mergeCell ref="H6:J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2FFCF-8CE3-41D0-BE59-1CADB313E867}">
  <dimension ref="A1:H21"/>
  <sheetViews>
    <sheetView workbookViewId="0">
      <selection activeCell="E25" sqref="E25"/>
    </sheetView>
  </sheetViews>
  <sheetFormatPr defaultRowHeight="15" x14ac:dyDescent="0.25"/>
  <cols>
    <col min="1" max="1" width="18.140625" customWidth="1"/>
    <col min="2" max="2" width="3.28515625" bestFit="1" customWidth="1"/>
    <col min="3" max="3" width="22.5703125" bestFit="1" customWidth="1"/>
    <col min="4" max="4" width="8" bestFit="1" customWidth="1"/>
    <col min="5" max="5" width="11.5703125" bestFit="1" customWidth="1"/>
    <col min="6" max="6" width="9.85546875" bestFit="1" customWidth="1"/>
    <col min="7" max="7" width="8.5703125" bestFit="1" customWidth="1"/>
    <col min="8" max="8" width="5.8554687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93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16">
        <v>45562</v>
      </c>
      <c r="B14" s="17" t="s">
        <v>105</v>
      </c>
      <c r="C14" s="18" t="s">
        <v>409</v>
      </c>
      <c r="D14" s="11" t="s">
        <v>48</v>
      </c>
      <c r="E14" s="13" t="s">
        <v>410</v>
      </c>
      <c r="F14" s="19"/>
      <c r="G14" s="20">
        <v>27450</v>
      </c>
      <c r="H14" s="21"/>
    </row>
    <row r="15" spans="1:8" ht="48" x14ac:dyDescent="0.25">
      <c r="A15" s="27"/>
      <c r="B15" s="2" t="s">
        <v>40</v>
      </c>
      <c r="C15" s="43" t="s">
        <v>411</v>
      </c>
      <c r="D15" s="1"/>
      <c r="E15" s="1"/>
      <c r="F15" s="1"/>
      <c r="G15" s="1"/>
      <c r="H15" s="1"/>
    </row>
    <row r="16" spans="1:8" x14ac:dyDescent="0.25">
      <c r="A16" s="29">
        <v>45565</v>
      </c>
      <c r="B16" s="3" t="s">
        <v>105</v>
      </c>
      <c r="C16" s="30" t="s">
        <v>409</v>
      </c>
      <c r="D16" s="31" t="s">
        <v>48</v>
      </c>
      <c r="E16" s="32" t="s">
        <v>412</v>
      </c>
      <c r="F16" s="36"/>
      <c r="G16" s="34">
        <v>14258</v>
      </c>
      <c r="H16" s="35"/>
    </row>
    <row r="17" spans="1:8" ht="48" x14ac:dyDescent="0.25">
      <c r="A17" s="27"/>
      <c r="B17" s="2" t="s">
        <v>40</v>
      </c>
      <c r="C17" s="43" t="s">
        <v>413</v>
      </c>
      <c r="D17" s="1"/>
      <c r="E17" s="1"/>
      <c r="F17" s="1"/>
      <c r="G17" s="1"/>
      <c r="H17" s="1"/>
    </row>
    <row r="18" spans="1:8" x14ac:dyDescent="0.25">
      <c r="A18" s="61">
        <v>41708</v>
      </c>
      <c r="B18" s="61"/>
      <c r="C18" s="61"/>
      <c r="D18" s="61"/>
      <c r="E18" s="61"/>
      <c r="F18" s="61"/>
      <c r="G18" s="23"/>
      <c r="H18" s="1"/>
    </row>
    <row r="19" spans="1:8" x14ac:dyDescent="0.25">
      <c r="A19" s="24" t="s">
        <v>40</v>
      </c>
      <c r="B19" s="2" t="s">
        <v>103</v>
      </c>
      <c r="C19" s="25" t="s">
        <v>50</v>
      </c>
      <c r="D19" s="62"/>
      <c r="E19" s="62"/>
      <c r="F19" s="62"/>
      <c r="G19" s="26">
        <v>41708</v>
      </c>
      <c r="H19" s="1"/>
    </row>
    <row r="20" spans="1:8" x14ac:dyDescent="0.25">
      <c r="A20" s="63">
        <v>41708</v>
      </c>
      <c r="B20" s="63"/>
      <c r="C20" s="63"/>
      <c r="D20" s="63"/>
      <c r="E20" s="63"/>
      <c r="F20" s="63"/>
      <c r="G20" s="20">
        <v>41708</v>
      </c>
      <c r="H20" s="1"/>
    </row>
    <row r="21" spans="1:8" x14ac:dyDescent="0.25">
      <c r="A21" s="48" t="s">
        <v>837</v>
      </c>
      <c r="B21" s="1"/>
      <c r="C21" s="1"/>
      <c r="D21" s="1"/>
      <c r="E21" s="1"/>
      <c r="F21" s="1"/>
      <c r="G21" s="1"/>
      <c r="H21" s="1"/>
    </row>
  </sheetData>
  <mergeCells count="16">
    <mergeCell ref="A6:C6"/>
    <mergeCell ref="A1:C1"/>
    <mergeCell ref="A2:C2"/>
    <mergeCell ref="A3:C3"/>
    <mergeCell ref="A4:C4"/>
    <mergeCell ref="A5:C5"/>
    <mergeCell ref="B13:C13"/>
    <mergeCell ref="A18:F18"/>
    <mergeCell ref="D19:F19"/>
    <mergeCell ref="A20:F20"/>
    <mergeCell ref="A7:C7"/>
    <mergeCell ref="A8:C8"/>
    <mergeCell ref="A9:C9"/>
    <mergeCell ref="A10:C10"/>
    <mergeCell ref="A11:C11"/>
    <mergeCell ref="A12:C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690B3-C0B4-4FCC-8F7A-551A7638A140}">
  <dimension ref="A1:H30"/>
  <sheetViews>
    <sheetView workbookViewId="0">
      <selection activeCell="C31" sqref="C31"/>
    </sheetView>
  </sheetViews>
  <sheetFormatPr defaultRowHeight="15" x14ac:dyDescent="0.25"/>
  <cols>
    <col min="1" max="1" width="18.5703125" customWidth="1"/>
    <col min="2" max="2" width="3.28515625" bestFit="1" customWidth="1"/>
    <col min="3" max="3" width="22.5703125" bestFit="1" customWidth="1"/>
    <col min="4" max="4" width="8" bestFit="1" customWidth="1"/>
    <col min="5" max="5" width="7" bestFit="1" customWidth="1"/>
    <col min="6" max="6" width="9.85546875" bestFit="1" customWidth="1"/>
    <col min="7" max="7" width="9.5703125" bestFit="1" customWidth="1"/>
    <col min="8" max="8" width="5.8554687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22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37">
        <v>45474</v>
      </c>
      <c r="B14" s="2" t="s">
        <v>103</v>
      </c>
      <c r="C14" s="60" t="s">
        <v>104</v>
      </c>
      <c r="D14" s="60"/>
      <c r="E14" s="60"/>
      <c r="F14" s="38">
        <v>684560</v>
      </c>
      <c r="G14" s="39"/>
      <c r="H14" s="1"/>
    </row>
    <row r="15" spans="1:8" x14ac:dyDescent="0.25">
      <c r="A15" s="29">
        <v>45474</v>
      </c>
      <c r="B15" s="3" t="s">
        <v>105</v>
      </c>
      <c r="C15" s="30" t="s">
        <v>414</v>
      </c>
      <c r="D15" s="31" t="s">
        <v>48</v>
      </c>
      <c r="E15" s="32" t="s">
        <v>415</v>
      </c>
      <c r="F15" s="36"/>
      <c r="G15" s="34">
        <v>19120</v>
      </c>
      <c r="H15" s="35"/>
    </row>
    <row r="16" spans="1:8" ht="48" x14ac:dyDescent="0.25">
      <c r="A16" s="27"/>
      <c r="B16" s="2" t="s">
        <v>40</v>
      </c>
      <c r="C16" s="43" t="s">
        <v>416</v>
      </c>
      <c r="D16" s="1"/>
      <c r="E16" s="1"/>
      <c r="F16" s="1"/>
      <c r="G16" s="1"/>
      <c r="H16" s="1"/>
    </row>
    <row r="17" spans="1:8" x14ac:dyDescent="0.25">
      <c r="A17" s="29">
        <v>45474</v>
      </c>
      <c r="B17" s="3" t="s">
        <v>105</v>
      </c>
      <c r="C17" s="30" t="s">
        <v>414</v>
      </c>
      <c r="D17" s="31" t="s">
        <v>48</v>
      </c>
      <c r="E17" s="32" t="s">
        <v>417</v>
      </c>
      <c r="F17" s="36"/>
      <c r="G17" s="34">
        <v>59880</v>
      </c>
      <c r="H17" s="35"/>
    </row>
    <row r="18" spans="1:8" ht="48" x14ac:dyDescent="0.25">
      <c r="A18" s="27"/>
      <c r="B18" s="2" t="s">
        <v>40</v>
      </c>
      <c r="C18" s="43" t="s">
        <v>418</v>
      </c>
      <c r="D18" s="1"/>
      <c r="E18" s="1"/>
      <c r="F18" s="1"/>
      <c r="G18" s="1"/>
      <c r="H18" s="1"/>
    </row>
    <row r="19" spans="1:8" x14ac:dyDescent="0.25">
      <c r="A19" s="29">
        <v>45474</v>
      </c>
      <c r="B19" s="3" t="s">
        <v>105</v>
      </c>
      <c r="C19" s="30" t="s">
        <v>414</v>
      </c>
      <c r="D19" s="31" t="s">
        <v>48</v>
      </c>
      <c r="E19" s="32" t="s">
        <v>419</v>
      </c>
      <c r="F19" s="36"/>
      <c r="G19" s="34">
        <v>40810</v>
      </c>
      <c r="H19" s="35"/>
    </row>
    <row r="20" spans="1:8" ht="84" x14ac:dyDescent="0.25">
      <c r="A20" s="27"/>
      <c r="B20" s="2" t="s">
        <v>40</v>
      </c>
      <c r="C20" s="43" t="s">
        <v>420</v>
      </c>
      <c r="D20" s="1"/>
      <c r="E20" s="1"/>
      <c r="F20" s="1"/>
      <c r="G20" s="1"/>
      <c r="H20" s="1"/>
    </row>
    <row r="21" spans="1:8" x14ac:dyDescent="0.25">
      <c r="A21" s="29">
        <v>45474</v>
      </c>
      <c r="B21" s="3" t="s">
        <v>105</v>
      </c>
      <c r="C21" s="30" t="s">
        <v>414</v>
      </c>
      <c r="D21" s="31" t="s">
        <v>48</v>
      </c>
      <c r="E21" s="32" t="s">
        <v>421</v>
      </c>
      <c r="F21" s="36"/>
      <c r="G21" s="34">
        <v>76900</v>
      </c>
      <c r="H21" s="35"/>
    </row>
    <row r="22" spans="1:8" ht="84" x14ac:dyDescent="0.25">
      <c r="A22" s="27"/>
      <c r="B22" s="2" t="s">
        <v>40</v>
      </c>
      <c r="C22" s="43" t="s">
        <v>422</v>
      </c>
      <c r="D22" s="1"/>
      <c r="E22" s="1"/>
      <c r="F22" s="1"/>
      <c r="G22" s="1"/>
      <c r="H22" s="1"/>
    </row>
    <row r="23" spans="1:8" x14ac:dyDescent="0.25">
      <c r="A23" s="29">
        <v>45504</v>
      </c>
      <c r="B23" s="3" t="s">
        <v>105</v>
      </c>
      <c r="C23" s="30" t="s">
        <v>414</v>
      </c>
      <c r="D23" s="31" t="s">
        <v>48</v>
      </c>
      <c r="E23" s="32" t="s">
        <v>423</v>
      </c>
      <c r="F23" s="36"/>
      <c r="G23" s="34">
        <v>19800</v>
      </c>
      <c r="H23" s="35"/>
    </row>
    <row r="24" spans="1:8" ht="60" x14ac:dyDescent="0.25">
      <c r="A24" s="27"/>
      <c r="B24" s="2" t="s">
        <v>40</v>
      </c>
      <c r="C24" s="43" t="s">
        <v>424</v>
      </c>
      <c r="D24" s="1"/>
      <c r="E24" s="1"/>
      <c r="F24" s="1"/>
      <c r="G24" s="1"/>
      <c r="H24" s="1"/>
    </row>
    <row r="25" spans="1:8" x14ac:dyDescent="0.25">
      <c r="A25" s="29">
        <v>45504</v>
      </c>
      <c r="B25" s="3" t="s">
        <v>105</v>
      </c>
      <c r="C25" s="30" t="s">
        <v>414</v>
      </c>
      <c r="D25" s="31" t="s">
        <v>48</v>
      </c>
      <c r="E25" s="32" t="s">
        <v>425</v>
      </c>
      <c r="F25" s="36"/>
      <c r="G25" s="34">
        <v>43000</v>
      </c>
      <c r="H25" s="35"/>
    </row>
    <row r="26" spans="1:8" ht="60" x14ac:dyDescent="0.25">
      <c r="A26" s="27"/>
      <c r="B26" s="2" t="s">
        <v>40</v>
      </c>
      <c r="C26" s="43" t="s">
        <v>426</v>
      </c>
      <c r="D26" s="1"/>
      <c r="E26" s="1"/>
      <c r="F26" s="1"/>
      <c r="G26" s="1"/>
      <c r="H26" s="1"/>
    </row>
    <row r="27" spans="1:8" x14ac:dyDescent="0.25">
      <c r="A27" s="61">
        <v>944070</v>
      </c>
      <c r="B27" s="61"/>
      <c r="C27" s="61"/>
      <c r="D27" s="61"/>
      <c r="E27" s="61"/>
      <c r="F27" s="61"/>
      <c r="G27" s="23"/>
      <c r="H27" s="1"/>
    </row>
    <row r="28" spans="1:8" x14ac:dyDescent="0.25">
      <c r="A28" s="24" t="s">
        <v>40</v>
      </c>
      <c r="B28" s="2" t="s">
        <v>103</v>
      </c>
      <c r="C28" s="25" t="s">
        <v>50</v>
      </c>
      <c r="D28" s="62"/>
      <c r="E28" s="62"/>
      <c r="F28" s="62"/>
      <c r="G28" s="26">
        <v>944070</v>
      </c>
      <c r="H28" s="1"/>
    </row>
    <row r="29" spans="1:8" x14ac:dyDescent="0.25">
      <c r="A29" s="63">
        <v>944070</v>
      </c>
      <c r="B29" s="63"/>
      <c r="C29" s="63"/>
      <c r="D29" s="63"/>
      <c r="E29" s="63"/>
      <c r="F29" s="63"/>
      <c r="G29" s="20">
        <v>944070</v>
      </c>
      <c r="H29" s="1"/>
    </row>
    <row r="30" spans="1:8" x14ac:dyDescent="0.25">
      <c r="A30" s="48" t="s">
        <v>837</v>
      </c>
      <c r="B30" s="1"/>
      <c r="C30" s="1"/>
      <c r="D30" s="1"/>
      <c r="E30" s="1"/>
      <c r="F30" s="1"/>
      <c r="G30" s="1"/>
      <c r="H30" s="1"/>
    </row>
  </sheetData>
  <mergeCells count="17">
    <mergeCell ref="A12:C12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B13:C13"/>
    <mergeCell ref="C14:E14"/>
    <mergeCell ref="A27:F27"/>
    <mergeCell ref="D28:F28"/>
    <mergeCell ref="A29:F2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A1B2F-530F-4EFF-8230-4861936DC961}">
  <dimension ref="A1:H94"/>
  <sheetViews>
    <sheetView topLeftCell="A4" workbookViewId="0">
      <selection activeCell="I18" sqref="I18"/>
    </sheetView>
  </sheetViews>
  <sheetFormatPr defaultRowHeight="15" x14ac:dyDescent="0.25"/>
  <cols>
    <col min="1" max="1" width="19" customWidth="1"/>
    <col min="2" max="2" width="3.28515625" bestFit="1" customWidth="1"/>
    <col min="3" max="3" width="45.140625" bestFit="1" customWidth="1"/>
    <col min="4" max="4" width="9.28515625" bestFit="1" customWidth="1"/>
    <col min="5" max="5" width="14.140625" bestFit="1" customWidth="1"/>
    <col min="6" max="7" width="11.5703125" bestFit="1" customWidth="1"/>
    <col min="8" max="8" width="8.570312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24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37">
        <v>45474</v>
      </c>
      <c r="B14" s="2" t="s">
        <v>103</v>
      </c>
      <c r="C14" s="60" t="s">
        <v>104</v>
      </c>
      <c r="D14" s="60"/>
      <c r="E14" s="60"/>
      <c r="F14" s="38">
        <v>22000739.5</v>
      </c>
      <c r="G14" s="39"/>
      <c r="H14" s="1"/>
    </row>
    <row r="15" spans="1:8" x14ac:dyDescent="0.25">
      <c r="A15" s="29">
        <v>45474</v>
      </c>
      <c r="B15" s="3" t="s">
        <v>105</v>
      </c>
      <c r="C15" s="30" t="s">
        <v>431</v>
      </c>
      <c r="D15" s="31" t="s">
        <v>48</v>
      </c>
      <c r="E15" s="32" t="s">
        <v>432</v>
      </c>
      <c r="F15" s="36"/>
      <c r="G15" s="34">
        <v>73300</v>
      </c>
      <c r="H15" s="35"/>
    </row>
    <row r="16" spans="1:8" ht="36" x14ac:dyDescent="0.25">
      <c r="A16" s="27"/>
      <c r="B16" s="2" t="s">
        <v>40</v>
      </c>
      <c r="C16" s="43" t="s">
        <v>433</v>
      </c>
      <c r="D16" s="1"/>
      <c r="E16" s="1"/>
      <c r="F16" s="1"/>
      <c r="G16" s="1"/>
      <c r="H16" s="1"/>
    </row>
    <row r="17" spans="1:8" x14ac:dyDescent="0.25">
      <c r="A17" s="29">
        <v>45478</v>
      </c>
      <c r="B17" s="3" t="s">
        <v>105</v>
      </c>
      <c r="C17" s="30" t="s">
        <v>434</v>
      </c>
      <c r="D17" s="31" t="s">
        <v>48</v>
      </c>
      <c r="E17" s="32" t="s">
        <v>435</v>
      </c>
      <c r="F17" s="36"/>
      <c r="G17" s="34">
        <v>51494.5</v>
      </c>
      <c r="H17" s="35"/>
    </row>
    <row r="18" spans="1:8" ht="72" x14ac:dyDescent="0.25">
      <c r="A18" s="27"/>
      <c r="B18" s="2" t="s">
        <v>40</v>
      </c>
      <c r="C18" s="43" t="s">
        <v>436</v>
      </c>
      <c r="D18" s="1"/>
      <c r="E18" s="1"/>
      <c r="F18" s="1"/>
      <c r="G18" s="1"/>
      <c r="H18" s="1"/>
    </row>
    <row r="19" spans="1:8" x14ac:dyDescent="0.25">
      <c r="A19" s="29">
        <v>45483</v>
      </c>
      <c r="B19" s="3" t="s">
        <v>105</v>
      </c>
      <c r="C19" s="30" t="s">
        <v>437</v>
      </c>
      <c r="D19" s="31" t="s">
        <v>48</v>
      </c>
      <c r="E19" s="32" t="s">
        <v>438</v>
      </c>
      <c r="F19" s="36"/>
      <c r="G19" s="34">
        <v>64050</v>
      </c>
      <c r="H19" s="35"/>
    </row>
    <row r="20" spans="1:8" ht="48" x14ac:dyDescent="0.25">
      <c r="A20" s="27"/>
      <c r="B20" s="2" t="s">
        <v>40</v>
      </c>
      <c r="C20" s="43" t="s">
        <v>439</v>
      </c>
      <c r="D20" s="1"/>
      <c r="E20" s="1"/>
      <c r="F20" s="1"/>
      <c r="G20" s="1"/>
      <c r="H20" s="1"/>
    </row>
    <row r="21" spans="1:8" x14ac:dyDescent="0.25">
      <c r="A21" s="29">
        <v>45483</v>
      </c>
      <c r="B21" s="3" t="s">
        <v>105</v>
      </c>
      <c r="C21" s="30" t="s">
        <v>437</v>
      </c>
      <c r="D21" s="31" t="s">
        <v>48</v>
      </c>
      <c r="E21" s="32" t="s">
        <v>440</v>
      </c>
      <c r="F21" s="36"/>
      <c r="G21" s="34">
        <v>64050</v>
      </c>
      <c r="H21" s="35"/>
    </row>
    <row r="22" spans="1:8" ht="48" x14ac:dyDescent="0.25">
      <c r="A22" s="27"/>
      <c r="B22" s="2" t="s">
        <v>40</v>
      </c>
      <c r="C22" s="43" t="s">
        <v>441</v>
      </c>
      <c r="D22" s="1"/>
      <c r="E22" s="1"/>
      <c r="F22" s="1"/>
      <c r="G22" s="1"/>
      <c r="H22" s="1"/>
    </row>
    <row r="23" spans="1:8" x14ac:dyDescent="0.25">
      <c r="A23" s="29">
        <v>45483</v>
      </c>
      <c r="B23" s="3" t="s">
        <v>105</v>
      </c>
      <c r="C23" s="30" t="s">
        <v>437</v>
      </c>
      <c r="D23" s="31" t="s">
        <v>48</v>
      </c>
      <c r="E23" s="32" t="s">
        <v>70</v>
      </c>
      <c r="F23" s="36"/>
      <c r="G23" s="34">
        <v>64050</v>
      </c>
      <c r="H23" s="35"/>
    </row>
    <row r="24" spans="1:8" ht="48" x14ac:dyDescent="0.25">
      <c r="A24" s="27"/>
      <c r="B24" s="2" t="s">
        <v>40</v>
      </c>
      <c r="C24" s="43" t="s">
        <v>442</v>
      </c>
      <c r="D24" s="1"/>
      <c r="E24" s="1"/>
      <c r="F24" s="1"/>
      <c r="G24" s="1"/>
      <c r="H24" s="1"/>
    </row>
    <row r="25" spans="1:8" x14ac:dyDescent="0.25">
      <c r="A25" s="29">
        <v>45484</v>
      </c>
      <c r="B25" s="3" t="s">
        <v>105</v>
      </c>
      <c r="C25" s="30" t="s">
        <v>431</v>
      </c>
      <c r="D25" s="31" t="s">
        <v>48</v>
      </c>
      <c r="E25" s="32" t="s">
        <v>443</v>
      </c>
      <c r="F25" s="36"/>
      <c r="G25" s="34">
        <v>49250</v>
      </c>
      <c r="H25" s="35"/>
    </row>
    <row r="26" spans="1:8" ht="24" x14ac:dyDescent="0.25">
      <c r="A26" s="27"/>
      <c r="B26" s="2" t="s">
        <v>40</v>
      </c>
      <c r="C26" s="43" t="s">
        <v>444</v>
      </c>
      <c r="D26" s="1"/>
      <c r="E26" s="1"/>
      <c r="F26" s="1"/>
      <c r="G26" s="1"/>
      <c r="H26" s="1"/>
    </row>
    <row r="27" spans="1:8" x14ac:dyDescent="0.25">
      <c r="A27" s="29">
        <v>45490</v>
      </c>
      <c r="B27" s="3" t="s">
        <v>105</v>
      </c>
      <c r="C27" s="30" t="s">
        <v>445</v>
      </c>
      <c r="D27" s="31" t="s">
        <v>48</v>
      </c>
      <c r="E27" s="32" t="s">
        <v>446</v>
      </c>
      <c r="F27" s="36"/>
      <c r="G27" s="34">
        <v>27000</v>
      </c>
      <c r="H27" s="35"/>
    </row>
    <row r="28" spans="1:8" x14ac:dyDescent="0.25">
      <c r="A28" s="27"/>
      <c r="B28" s="2" t="s">
        <v>40</v>
      </c>
      <c r="C28" s="43" t="s">
        <v>447</v>
      </c>
      <c r="D28" s="1"/>
      <c r="E28" s="1"/>
      <c r="F28" s="1"/>
      <c r="G28" s="1"/>
      <c r="H28" s="1"/>
    </row>
    <row r="29" spans="1:8" x14ac:dyDescent="0.25">
      <c r="A29" s="29">
        <v>45500</v>
      </c>
      <c r="B29" s="3" t="s">
        <v>105</v>
      </c>
      <c r="C29" s="30" t="s">
        <v>62</v>
      </c>
      <c r="D29" s="31" t="s">
        <v>48</v>
      </c>
      <c r="E29" s="32" t="s">
        <v>448</v>
      </c>
      <c r="F29" s="36"/>
      <c r="G29" s="34">
        <v>1649781</v>
      </c>
      <c r="H29" s="35"/>
    </row>
    <row r="30" spans="1:8" ht="36" x14ac:dyDescent="0.25">
      <c r="A30" s="27"/>
      <c r="B30" s="2" t="s">
        <v>40</v>
      </c>
      <c r="C30" s="43" t="s">
        <v>449</v>
      </c>
      <c r="D30" s="1"/>
      <c r="E30" s="1"/>
      <c r="F30" s="1"/>
      <c r="G30" s="1"/>
      <c r="H30" s="1"/>
    </row>
    <row r="31" spans="1:8" x14ac:dyDescent="0.25">
      <c r="A31" s="29">
        <v>45512</v>
      </c>
      <c r="B31" s="3" t="s">
        <v>105</v>
      </c>
      <c r="C31" s="30" t="s">
        <v>62</v>
      </c>
      <c r="D31" s="31" t="s">
        <v>48</v>
      </c>
      <c r="E31" s="32" t="s">
        <v>450</v>
      </c>
      <c r="F31" s="36"/>
      <c r="G31" s="34">
        <v>1649781</v>
      </c>
      <c r="H31" s="35"/>
    </row>
    <row r="32" spans="1:8" ht="36" x14ac:dyDescent="0.25">
      <c r="A32" s="27"/>
      <c r="B32" s="2" t="s">
        <v>40</v>
      </c>
      <c r="C32" s="43" t="s">
        <v>451</v>
      </c>
      <c r="D32" s="1"/>
      <c r="E32" s="1"/>
      <c r="F32" s="1"/>
      <c r="G32" s="1"/>
      <c r="H32" s="1"/>
    </row>
    <row r="33" spans="1:8" x14ac:dyDescent="0.25">
      <c r="A33" s="29">
        <v>45516</v>
      </c>
      <c r="B33" s="3" t="s">
        <v>105</v>
      </c>
      <c r="C33" s="30" t="s">
        <v>437</v>
      </c>
      <c r="D33" s="31" t="s">
        <v>48</v>
      </c>
      <c r="E33" s="32" t="s">
        <v>452</v>
      </c>
      <c r="F33" s="36"/>
      <c r="G33" s="34">
        <v>34062</v>
      </c>
      <c r="H33" s="35"/>
    </row>
    <row r="34" spans="1:8" ht="48" x14ac:dyDescent="0.25">
      <c r="A34" s="27"/>
      <c r="B34" s="2" t="s">
        <v>40</v>
      </c>
      <c r="C34" s="43" t="s">
        <v>453</v>
      </c>
      <c r="D34" s="1"/>
      <c r="E34" s="1"/>
      <c r="F34" s="1"/>
      <c r="G34" s="1"/>
      <c r="H34" s="1"/>
    </row>
    <row r="35" spans="1:8" x14ac:dyDescent="0.25">
      <c r="A35" s="29">
        <v>45516</v>
      </c>
      <c r="B35" s="3" t="s">
        <v>105</v>
      </c>
      <c r="C35" s="30" t="s">
        <v>437</v>
      </c>
      <c r="D35" s="31" t="s">
        <v>48</v>
      </c>
      <c r="E35" s="32" t="s">
        <v>454</v>
      </c>
      <c r="F35" s="36"/>
      <c r="G35" s="34">
        <v>34062</v>
      </c>
      <c r="H35" s="35"/>
    </row>
    <row r="36" spans="1:8" ht="48" x14ac:dyDescent="0.25">
      <c r="A36" s="27"/>
      <c r="B36" s="2" t="s">
        <v>40</v>
      </c>
      <c r="C36" s="43" t="s">
        <v>455</v>
      </c>
      <c r="D36" s="1"/>
      <c r="E36" s="1"/>
      <c r="F36" s="1"/>
      <c r="G36" s="1"/>
      <c r="H36" s="1"/>
    </row>
    <row r="37" spans="1:8" x14ac:dyDescent="0.25">
      <c r="A37" s="29">
        <v>45516</v>
      </c>
      <c r="B37" s="3" t="s">
        <v>105</v>
      </c>
      <c r="C37" s="30" t="s">
        <v>437</v>
      </c>
      <c r="D37" s="31" t="s">
        <v>48</v>
      </c>
      <c r="E37" s="32" t="s">
        <v>423</v>
      </c>
      <c r="F37" s="36"/>
      <c r="G37" s="34">
        <v>34062</v>
      </c>
      <c r="H37" s="35"/>
    </row>
    <row r="38" spans="1:8" ht="48" x14ac:dyDescent="0.25">
      <c r="A38" s="27"/>
      <c r="B38" s="2" t="s">
        <v>40</v>
      </c>
      <c r="C38" s="43" t="s">
        <v>456</v>
      </c>
      <c r="D38" s="1"/>
      <c r="E38" s="1"/>
      <c r="F38" s="1"/>
      <c r="G38" s="1"/>
      <c r="H38" s="1"/>
    </row>
    <row r="39" spans="1:8" x14ac:dyDescent="0.25">
      <c r="A39" s="29">
        <v>45516</v>
      </c>
      <c r="B39" s="3" t="s">
        <v>105</v>
      </c>
      <c r="C39" s="30" t="s">
        <v>437</v>
      </c>
      <c r="D39" s="31" t="s">
        <v>48</v>
      </c>
      <c r="E39" s="32" t="s">
        <v>425</v>
      </c>
      <c r="F39" s="36"/>
      <c r="G39" s="34">
        <v>34062</v>
      </c>
      <c r="H39" s="35"/>
    </row>
    <row r="40" spans="1:8" ht="48" x14ac:dyDescent="0.25">
      <c r="A40" s="27"/>
      <c r="B40" s="2" t="s">
        <v>40</v>
      </c>
      <c r="C40" s="43" t="s">
        <v>457</v>
      </c>
      <c r="D40" s="1"/>
      <c r="E40" s="1"/>
      <c r="F40" s="1"/>
      <c r="G40" s="1"/>
      <c r="H40" s="1"/>
    </row>
    <row r="41" spans="1:8" x14ac:dyDescent="0.25">
      <c r="A41" s="29">
        <v>45527</v>
      </c>
      <c r="B41" s="3" t="s">
        <v>105</v>
      </c>
      <c r="C41" s="30" t="s">
        <v>62</v>
      </c>
      <c r="D41" s="31" t="s">
        <v>48</v>
      </c>
      <c r="E41" s="32" t="s">
        <v>458</v>
      </c>
      <c r="F41" s="36"/>
      <c r="G41" s="34">
        <v>1649781</v>
      </c>
      <c r="H41" s="35"/>
    </row>
    <row r="42" spans="1:8" ht="36" x14ac:dyDescent="0.25">
      <c r="A42" s="27"/>
      <c r="B42" s="2" t="s">
        <v>40</v>
      </c>
      <c r="C42" s="43" t="s">
        <v>459</v>
      </c>
      <c r="D42" s="1"/>
      <c r="E42" s="1"/>
      <c r="F42" s="1"/>
      <c r="G42" s="1"/>
      <c r="H42" s="1"/>
    </row>
    <row r="43" spans="1:8" x14ac:dyDescent="0.25">
      <c r="A43" s="29">
        <v>45534</v>
      </c>
      <c r="B43" s="3" t="s">
        <v>105</v>
      </c>
      <c r="C43" s="30" t="s">
        <v>62</v>
      </c>
      <c r="D43" s="31" t="s">
        <v>48</v>
      </c>
      <c r="E43" s="32" t="s">
        <v>460</v>
      </c>
      <c r="F43" s="36"/>
      <c r="G43" s="34">
        <v>1649781</v>
      </c>
      <c r="H43" s="35"/>
    </row>
    <row r="44" spans="1:8" ht="36" x14ac:dyDescent="0.25">
      <c r="A44" s="27"/>
      <c r="B44" s="2" t="s">
        <v>40</v>
      </c>
      <c r="C44" s="43" t="s">
        <v>461</v>
      </c>
      <c r="D44" s="1"/>
      <c r="E44" s="1"/>
      <c r="F44" s="1"/>
      <c r="G44" s="1"/>
      <c r="H44" s="1"/>
    </row>
    <row r="45" spans="1:8" x14ac:dyDescent="0.25">
      <c r="A45" s="29">
        <v>45544</v>
      </c>
      <c r="B45" s="3" t="s">
        <v>105</v>
      </c>
      <c r="C45" s="30" t="s">
        <v>62</v>
      </c>
      <c r="D45" s="31" t="s">
        <v>48</v>
      </c>
      <c r="E45" s="32" t="s">
        <v>462</v>
      </c>
      <c r="F45" s="36"/>
      <c r="G45" s="34">
        <v>1649781</v>
      </c>
      <c r="H45" s="35"/>
    </row>
    <row r="46" spans="1:8" ht="36" x14ac:dyDescent="0.25">
      <c r="A46" s="27"/>
      <c r="B46" s="2" t="s">
        <v>40</v>
      </c>
      <c r="C46" s="43" t="s">
        <v>463</v>
      </c>
      <c r="D46" s="1"/>
      <c r="E46" s="1"/>
      <c r="F46" s="1"/>
      <c r="G46" s="1"/>
      <c r="H46" s="1"/>
    </row>
    <row r="47" spans="1:8" x14ac:dyDescent="0.25">
      <c r="A47" s="29">
        <v>45546</v>
      </c>
      <c r="B47" s="3" t="s">
        <v>105</v>
      </c>
      <c r="C47" s="30" t="s">
        <v>464</v>
      </c>
      <c r="D47" s="31" t="s">
        <v>48</v>
      </c>
      <c r="E47" s="32" t="s">
        <v>465</v>
      </c>
      <c r="F47" s="36"/>
      <c r="G47" s="34">
        <v>70900</v>
      </c>
      <c r="H47" s="35"/>
    </row>
    <row r="48" spans="1:8" ht="48" x14ac:dyDescent="0.25">
      <c r="A48" s="27"/>
      <c r="B48" s="2" t="s">
        <v>40</v>
      </c>
      <c r="C48" s="43" t="s">
        <v>466</v>
      </c>
      <c r="D48" s="1"/>
      <c r="E48" s="1"/>
      <c r="F48" s="1"/>
      <c r="G48" s="1"/>
      <c r="H48" s="1"/>
    </row>
    <row r="49" spans="1:8" x14ac:dyDescent="0.25">
      <c r="A49" s="29">
        <v>45547</v>
      </c>
      <c r="B49" s="3" t="s">
        <v>105</v>
      </c>
      <c r="C49" s="30" t="s">
        <v>62</v>
      </c>
      <c r="D49" s="31" t="s">
        <v>48</v>
      </c>
      <c r="E49" s="32" t="s">
        <v>467</v>
      </c>
      <c r="F49" s="36"/>
      <c r="G49" s="34">
        <v>1649781</v>
      </c>
      <c r="H49" s="35"/>
    </row>
    <row r="50" spans="1:8" ht="36" x14ac:dyDescent="0.25">
      <c r="A50" s="27"/>
      <c r="B50" s="2" t="s">
        <v>40</v>
      </c>
      <c r="C50" s="43" t="s">
        <v>468</v>
      </c>
      <c r="D50" s="1"/>
      <c r="E50" s="1"/>
      <c r="F50" s="1"/>
      <c r="G50" s="1"/>
      <c r="H50" s="1"/>
    </row>
    <row r="51" spans="1:8" x14ac:dyDescent="0.25">
      <c r="A51" s="29">
        <v>45558</v>
      </c>
      <c r="B51" s="3" t="s">
        <v>105</v>
      </c>
      <c r="C51" s="30" t="s">
        <v>62</v>
      </c>
      <c r="D51" s="31" t="s">
        <v>48</v>
      </c>
      <c r="E51" s="32" t="s">
        <v>469</v>
      </c>
      <c r="F51" s="36"/>
      <c r="G51" s="34">
        <v>1649781</v>
      </c>
      <c r="H51" s="35"/>
    </row>
    <row r="52" spans="1:8" ht="36" x14ac:dyDescent="0.25">
      <c r="A52" s="27"/>
      <c r="B52" s="2" t="s">
        <v>40</v>
      </c>
      <c r="C52" s="43" t="s">
        <v>470</v>
      </c>
      <c r="D52" s="1"/>
      <c r="E52" s="1"/>
      <c r="F52" s="1"/>
      <c r="G52" s="1"/>
      <c r="H52" s="1"/>
    </row>
    <row r="53" spans="1:8" x14ac:dyDescent="0.25">
      <c r="A53" s="29">
        <v>45563</v>
      </c>
      <c r="B53" s="3" t="s">
        <v>103</v>
      </c>
      <c r="C53" s="30" t="s">
        <v>62</v>
      </c>
      <c r="D53" s="31" t="s">
        <v>63</v>
      </c>
      <c r="E53" s="32" t="s">
        <v>471</v>
      </c>
      <c r="F53" s="36"/>
      <c r="G53" s="35"/>
      <c r="H53" s="34">
        <v>27260</v>
      </c>
    </row>
    <row r="54" spans="1:8" ht="24" x14ac:dyDescent="0.25">
      <c r="A54" s="27"/>
      <c r="B54" s="2" t="s">
        <v>40</v>
      </c>
      <c r="C54" s="43" t="s">
        <v>472</v>
      </c>
      <c r="D54" s="1"/>
      <c r="E54" s="1"/>
      <c r="F54" s="1"/>
      <c r="G54" s="1"/>
      <c r="H54" s="1"/>
    </row>
    <row r="55" spans="1:8" x14ac:dyDescent="0.25">
      <c r="A55" s="29">
        <v>45563</v>
      </c>
      <c r="B55" s="3" t="s">
        <v>103</v>
      </c>
      <c r="C55" s="30" t="s">
        <v>62</v>
      </c>
      <c r="D55" s="31" t="s">
        <v>63</v>
      </c>
      <c r="E55" s="32" t="s">
        <v>473</v>
      </c>
      <c r="F55" s="36"/>
      <c r="G55" s="35"/>
      <c r="H55" s="34">
        <v>12500</v>
      </c>
    </row>
    <row r="56" spans="1:8" ht="24" x14ac:dyDescent="0.25">
      <c r="A56" s="27"/>
      <c r="B56" s="2" t="s">
        <v>40</v>
      </c>
      <c r="C56" s="43" t="s">
        <v>474</v>
      </c>
      <c r="D56" s="1"/>
      <c r="E56" s="1"/>
      <c r="F56" s="1"/>
      <c r="G56" s="1"/>
      <c r="H56" s="1"/>
    </row>
    <row r="57" spans="1:8" x14ac:dyDescent="0.25">
      <c r="A57" s="29">
        <v>45563</v>
      </c>
      <c r="B57" s="3" t="s">
        <v>103</v>
      </c>
      <c r="C57" s="30" t="s">
        <v>62</v>
      </c>
      <c r="D57" s="31" t="s">
        <v>63</v>
      </c>
      <c r="E57" s="32" t="s">
        <v>475</v>
      </c>
      <c r="F57" s="36"/>
      <c r="G57" s="35"/>
      <c r="H57" s="34">
        <v>3350</v>
      </c>
    </row>
    <row r="58" spans="1:8" ht="36" x14ac:dyDescent="0.25">
      <c r="A58" s="27"/>
      <c r="B58" s="2" t="s">
        <v>40</v>
      </c>
      <c r="C58" s="43" t="s">
        <v>476</v>
      </c>
      <c r="D58" s="1"/>
      <c r="E58" s="1"/>
      <c r="F58" s="1"/>
      <c r="G58" s="1"/>
      <c r="H58" s="1"/>
    </row>
    <row r="59" spans="1:8" x14ac:dyDescent="0.25">
      <c r="A59" s="29">
        <v>45565</v>
      </c>
      <c r="B59" s="3" t="s">
        <v>105</v>
      </c>
      <c r="C59" s="30" t="s">
        <v>62</v>
      </c>
      <c r="D59" s="31" t="s">
        <v>48</v>
      </c>
      <c r="E59" s="32" t="s">
        <v>477</v>
      </c>
      <c r="F59" s="36"/>
      <c r="G59" s="34">
        <v>1649781</v>
      </c>
      <c r="H59" s="35"/>
    </row>
    <row r="60" spans="1:8" ht="36" x14ac:dyDescent="0.25">
      <c r="A60" s="27"/>
      <c r="B60" s="2" t="s">
        <v>40</v>
      </c>
      <c r="C60" s="43" t="s">
        <v>478</v>
      </c>
      <c r="D60" s="1"/>
      <c r="E60" s="1"/>
      <c r="F60" s="1"/>
      <c r="G60" s="1"/>
      <c r="H60" s="1"/>
    </row>
    <row r="61" spans="1:8" x14ac:dyDescent="0.25">
      <c r="A61" s="29">
        <v>45565</v>
      </c>
      <c r="B61" s="3" t="s">
        <v>105</v>
      </c>
      <c r="C61" s="30" t="s">
        <v>62</v>
      </c>
      <c r="D61" s="31" t="s">
        <v>48</v>
      </c>
      <c r="E61" s="32" t="s">
        <v>479</v>
      </c>
      <c r="F61" s="36"/>
      <c r="G61" s="34">
        <v>1768410</v>
      </c>
      <c r="H61" s="35"/>
    </row>
    <row r="62" spans="1:8" ht="48" x14ac:dyDescent="0.25">
      <c r="A62" s="27"/>
      <c r="B62" s="2" t="s">
        <v>40</v>
      </c>
      <c r="C62" s="43" t="s">
        <v>480</v>
      </c>
      <c r="D62" s="1"/>
      <c r="E62" s="1"/>
      <c r="F62" s="1"/>
      <c r="G62" s="1"/>
      <c r="H62" s="1"/>
    </row>
    <row r="63" spans="1:8" x14ac:dyDescent="0.25">
      <c r="A63" s="29">
        <v>45565</v>
      </c>
      <c r="B63" s="3" t="s">
        <v>105</v>
      </c>
      <c r="C63" s="30" t="s">
        <v>62</v>
      </c>
      <c r="D63" s="31" t="s">
        <v>48</v>
      </c>
      <c r="E63" s="32" t="s">
        <v>481</v>
      </c>
      <c r="F63" s="36"/>
      <c r="G63" s="34">
        <v>943740</v>
      </c>
      <c r="H63" s="35"/>
    </row>
    <row r="64" spans="1:8" ht="36" x14ac:dyDescent="0.25">
      <c r="A64" s="27"/>
      <c r="B64" s="2" t="s">
        <v>40</v>
      </c>
      <c r="C64" s="43" t="s">
        <v>482</v>
      </c>
      <c r="D64" s="1"/>
      <c r="E64" s="1"/>
      <c r="F64" s="1"/>
      <c r="G64" s="1"/>
      <c r="H64" s="1"/>
    </row>
    <row r="65" spans="1:8" x14ac:dyDescent="0.25">
      <c r="A65" s="29">
        <v>45565</v>
      </c>
      <c r="B65" s="3" t="s">
        <v>103</v>
      </c>
      <c r="C65" s="30" t="s">
        <v>62</v>
      </c>
      <c r="D65" s="31" t="s">
        <v>63</v>
      </c>
      <c r="E65" s="32" t="s">
        <v>483</v>
      </c>
      <c r="F65" s="36"/>
      <c r="G65" s="35"/>
      <c r="H65" s="34">
        <v>9200</v>
      </c>
    </row>
    <row r="66" spans="1:8" ht="36" x14ac:dyDescent="0.25">
      <c r="A66" s="27"/>
      <c r="B66" s="2" t="s">
        <v>40</v>
      </c>
      <c r="C66" s="43" t="s">
        <v>484</v>
      </c>
      <c r="D66" s="1"/>
      <c r="E66" s="1"/>
      <c r="F66" s="1"/>
      <c r="G66" s="1"/>
      <c r="H66" s="1"/>
    </row>
    <row r="67" spans="1:8" x14ac:dyDescent="0.25">
      <c r="A67" s="29">
        <v>45565</v>
      </c>
      <c r="B67" s="3" t="s">
        <v>103</v>
      </c>
      <c r="C67" s="30" t="s">
        <v>62</v>
      </c>
      <c r="D67" s="31" t="s">
        <v>63</v>
      </c>
      <c r="E67" s="32" t="s">
        <v>485</v>
      </c>
      <c r="F67" s="36"/>
      <c r="G67" s="35"/>
      <c r="H67" s="34">
        <v>9000</v>
      </c>
    </row>
    <row r="68" spans="1:8" ht="36" x14ac:dyDescent="0.25">
      <c r="A68" s="27"/>
      <c r="B68" s="2" t="s">
        <v>40</v>
      </c>
      <c r="C68" s="43" t="s">
        <v>486</v>
      </c>
      <c r="D68" s="1"/>
      <c r="E68" s="1"/>
      <c r="F68" s="1"/>
      <c r="G68" s="1"/>
      <c r="H68" s="1"/>
    </row>
    <row r="69" spans="1:8" x14ac:dyDescent="0.25">
      <c r="A69" s="29">
        <v>45565</v>
      </c>
      <c r="B69" s="3" t="s">
        <v>103</v>
      </c>
      <c r="C69" s="30" t="s">
        <v>62</v>
      </c>
      <c r="D69" s="31" t="s">
        <v>63</v>
      </c>
      <c r="E69" s="32" t="s">
        <v>487</v>
      </c>
      <c r="F69" s="36"/>
      <c r="G69" s="35"/>
      <c r="H69" s="34">
        <v>13640</v>
      </c>
    </row>
    <row r="70" spans="1:8" ht="36" x14ac:dyDescent="0.25">
      <c r="A70" s="27"/>
      <c r="B70" s="2" t="s">
        <v>40</v>
      </c>
      <c r="C70" s="43" t="s">
        <v>488</v>
      </c>
      <c r="D70" s="1"/>
      <c r="E70" s="1"/>
      <c r="F70" s="1"/>
      <c r="G70" s="1"/>
      <c r="H70" s="1"/>
    </row>
    <row r="71" spans="1:8" x14ac:dyDescent="0.25">
      <c r="A71" s="29">
        <v>45565</v>
      </c>
      <c r="B71" s="3" t="s">
        <v>103</v>
      </c>
      <c r="C71" s="30" t="s">
        <v>62</v>
      </c>
      <c r="D71" s="31" t="s">
        <v>63</v>
      </c>
      <c r="E71" s="32" t="s">
        <v>489</v>
      </c>
      <c r="F71" s="36"/>
      <c r="G71" s="35"/>
      <c r="H71" s="34">
        <v>5200</v>
      </c>
    </row>
    <row r="72" spans="1:8" ht="36" x14ac:dyDescent="0.25">
      <c r="A72" s="27"/>
      <c r="B72" s="2" t="s">
        <v>40</v>
      </c>
      <c r="C72" s="43" t="s">
        <v>490</v>
      </c>
      <c r="D72" s="1"/>
      <c r="E72" s="1"/>
      <c r="F72" s="1"/>
      <c r="G72" s="1"/>
      <c r="H72" s="1"/>
    </row>
    <row r="73" spans="1:8" x14ac:dyDescent="0.25">
      <c r="A73" s="29">
        <v>45565</v>
      </c>
      <c r="B73" s="3" t="s">
        <v>103</v>
      </c>
      <c r="C73" s="30" t="s">
        <v>62</v>
      </c>
      <c r="D73" s="31" t="s">
        <v>63</v>
      </c>
      <c r="E73" s="32" t="s">
        <v>491</v>
      </c>
      <c r="F73" s="36"/>
      <c r="G73" s="35"/>
      <c r="H73" s="34">
        <v>5060</v>
      </c>
    </row>
    <row r="74" spans="1:8" ht="36" x14ac:dyDescent="0.25">
      <c r="A74" s="27"/>
      <c r="B74" s="2" t="s">
        <v>40</v>
      </c>
      <c r="C74" s="43" t="s">
        <v>492</v>
      </c>
      <c r="D74" s="1"/>
      <c r="E74" s="1"/>
      <c r="F74" s="1"/>
      <c r="G74" s="1"/>
      <c r="H74" s="1"/>
    </row>
    <row r="75" spans="1:8" x14ac:dyDescent="0.25">
      <c r="A75" s="29">
        <v>45565</v>
      </c>
      <c r="B75" s="3" t="s">
        <v>103</v>
      </c>
      <c r="C75" s="30" t="s">
        <v>62</v>
      </c>
      <c r="D75" s="31" t="s">
        <v>63</v>
      </c>
      <c r="E75" s="32" t="s">
        <v>493</v>
      </c>
      <c r="F75" s="36"/>
      <c r="G75" s="35"/>
      <c r="H75" s="34">
        <v>4250</v>
      </c>
    </row>
    <row r="76" spans="1:8" ht="36" x14ac:dyDescent="0.25">
      <c r="A76" s="27"/>
      <c r="B76" s="2" t="s">
        <v>40</v>
      </c>
      <c r="C76" s="43" t="s">
        <v>494</v>
      </c>
      <c r="D76" s="1"/>
      <c r="E76" s="1"/>
      <c r="F76" s="1"/>
      <c r="G76" s="1"/>
      <c r="H76" s="1"/>
    </row>
    <row r="77" spans="1:8" x14ac:dyDescent="0.25">
      <c r="A77" s="29">
        <v>45565</v>
      </c>
      <c r="B77" s="3" t="s">
        <v>103</v>
      </c>
      <c r="C77" s="30" t="s">
        <v>62</v>
      </c>
      <c r="D77" s="31" t="s">
        <v>63</v>
      </c>
      <c r="E77" s="32" t="s">
        <v>495</v>
      </c>
      <c r="F77" s="36"/>
      <c r="G77" s="35"/>
      <c r="H77" s="34">
        <v>13940</v>
      </c>
    </row>
    <row r="78" spans="1:8" ht="36" x14ac:dyDescent="0.25">
      <c r="A78" s="27"/>
      <c r="B78" s="2" t="s">
        <v>40</v>
      </c>
      <c r="C78" s="43" t="s">
        <v>496</v>
      </c>
      <c r="D78" s="1"/>
      <c r="E78" s="1"/>
      <c r="F78" s="1"/>
      <c r="G78" s="1"/>
      <c r="H78" s="1"/>
    </row>
    <row r="79" spans="1:8" x14ac:dyDescent="0.25">
      <c r="A79" s="29">
        <v>45565</v>
      </c>
      <c r="B79" s="3" t="s">
        <v>103</v>
      </c>
      <c r="C79" s="30" t="s">
        <v>62</v>
      </c>
      <c r="D79" s="31" t="s">
        <v>63</v>
      </c>
      <c r="E79" s="32" t="s">
        <v>497</v>
      </c>
      <c r="F79" s="36"/>
      <c r="G79" s="35"/>
      <c r="H79" s="34">
        <v>14385</v>
      </c>
    </row>
    <row r="80" spans="1:8" ht="36" x14ac:dyDescent="0.25">
      <c r="A80" s="27"/>
      <c r="B80" s="2" t="s">
        <v>40</v>
      </c>
      <c r="C80" s="43" t="s">
        <v>498</v>
      </c>
      <c r="D80" s="1"/>
      <c r="E80" s="1"/>
      <c r="F80" s="1"/>
      <c r="G80" s="1"/>
      <c r="H80" s="1"/>
    </row>
    <row r="81" spans="1:8" x14ac:dyDescent="0.25">
      <c r="A81" s="29">
        <v>45565</v>
      </c>
      <c r="B81" s="3" t="s">
        <v>103</v>
      </c>
      <c r="C81" s="30" t="s">
        <v>62</v>
      </c>
      <c r="D81" s="31" t="s">
        <v>63</v>
      </c>
      <c r="E81" s="32" t="s">
        <v>499</v>
      </c>
      <c r="F81" s="36"/>
      <c r="G81" s="35"/>
      <c r="H81" s="34">
        <v>15350</v>
      </c>
    </row>
    <row r="82" spans="1:8" ht="36" x14ac:dyDescent="0.25">
      <c r="A82" s="27"/>
      <c r="B82" s="2" t="s">
        <v>40</v>
      </c>
      <c r="C82" s="43" t="s">
        <v>500</v>
      </c>
      <c r="D82" s="1"/>
      <c r="E82" s="1"/>
      <c r="F82" s="1"/>
      <c r="G82" s="1"/>
      <c r="H82" s="1"/>
    </row>
    <row r="83" spans="1:8" x14ac:dyDescent="0.25">
      <c r="A83" s="29">
        <v>45565</v>
      </c>
      <c r="B83" s="3" t="s">
        <v>103</v>
      </c>
      <c r="C83" s="30" t="s">
        <v>62</v>
      </c>
      <c r="D83" s="31" t="s">
        <v>63</v>
      </c>
      <c r="E83" s="32" t="s">
        <v>501</v>
      </c>
      <c r="F83" s="36"/>
      <c r="G83" s="35"/>
      <c r="H83" s="34">
        <v>11910</v>
      </c>
    </row>
    <row r="84" spans="1:8" ht="36" x14ac:dyDescent="0.25">
      <c r="A84" s="27"/>
      <c r="B84" s="2" t="s">
        <v>40</v>
      </c>
      <c r="C84" s="43" t="s">
        <v>502</v>
      </c>
      <c r="D84" s="1"/>
      <c r="E84" s="1"/>
      <c r="F84" s="1"/>
      <c r="G84" s="1"/>
      <c r="H84" s="1"/>
    </row>
    <row r="85" spans="1:8" x14ac:dyDescent="0.25">
      <c r="A85" s="29">
        <v>45565</v>
      </c>
      <c r="B85" s="3" t="s">
        <v>103</v>
      </c>
      <c r="C85" s="30" t="s">
        <v>62</v>
      </c>
      <c r="D85" s="31" t="s">
        <v>63</v>
      </c>
      <c r="E85" s="32" t="s">
        <v>503</v>
      </c>
      <c r="F85" s="36"/>
      <c r="G85" s="35"/>
      <c r="H85" s="34">
        <v>13930</v>
      </c>
    </row>
    <row r="86" spans="1:8" ht="36" x14ac:dyDescent="0.25">
      <c r="A86" s="27"/>
      <c r="B86" s="2" t="s">
        <v>40</v>
      </c>
      <c r="C86" s="43" t="s">
        <v>504</v>
      </c>
      <c r="D86" s="1"/>
      <c r="E86" s="1"/>
      <c r="F86" s="1"/>
      <c r="G86" s="1"/>
      <c r="H86" s="1"/>
    </row>
    <row r="87" spans="1:8" x14ac:dyDescent="0.25">
      <c r="A87" s="29">
        <v>45565</v>
      </c>
      <c r="B87" s="3" t="s">
        <v>103</v>
      </c>
      <c r="C87" s="30" t="s">
        <v>62</v>
      </c>
      <c r="D87" s="31" t="s">
        <v>63</v>
      </c>
      <c r="E87" s="32" t="s">
        <v>505</v>
      </c>
      <c r="F87" s="36"/>
      <c r="G87" s="35"/>
      <c r="H87" s="34">
        <v>24080</v>
      </c>
    </row>
    <row r="88" spans="1:8" ht="36" x14ac:dyDescent="0.25">
      <c r="A88" s="27"/>
      <c r="B88" s="2" t="s">
        <v>40</v>
      </c>
      <c r="C88" s="43" t="s">
        <v>506</v>
      </c>
      <c r="D88" s="1"/>
      <c r="E88" s="1"/>
      <c r="F88" s="1"/>
      <c r="G88" s="1"/>
      <c r="H88" s="1"/>
    </row>
    <row r="89" spans="1:8" x14ac:dyDescent="0.25">
      <c r="A89" s="29">
        <v>45565</v>
      </c>
      <c r="B89" s="3" t="s">
        <v>103</v>
      </c>
      <c r="C89" s="30" t="s">
        <v>62</v>
      </c>
      <c r="D89" s="31" t="s">
        <v>63</v>
      </c>
      <c r="E89" s="32" t="s">
        <v>507</v>
      </c>
      <c r="F89" s="36"/>
      <c r="G89" s="35"/>
      <c r="H89" s="34">
        <v>14350</v>
      </c>
    </row>
    <row r="90" spans="1:8" ht="36" x14ac:dyDescent="0.25">
      <c r="A90" s="27"/>
      <c r="B90" s="2" t="s">
        <v>40</v>
      </c>
      <c r="C90" s="43" t="s">
        <v>508</v>
      </c>
      <c r="D90" s="1"/>
      <c r="E90" s="1"/>
      <c r="F90" s="1"/>
      <c r="G90" s="1"/>
      <c r="H90" s="1"/>
    </row>
    <row r="91" spans="1:8" x14ac:dyDescent="0.25">
      <c r="A91" s="61">
        <v>38511480</v>
      </c>
      <c r="B91" s="61"/>
      <c r="C91" s="61"/>
      <c r="D91" s="61"/>
      <c r="E91" s="61"/>
      <c r="F91" s="61"/>
      <c r="G91" s="22">
        <v>197405</v>
      </c>
      <c r="H91" s="1"/>
    </row>
    <row r="92" spans="1:8" x14ac:dyDescent="0.25">
      <c r="A92" s="24" t="s">
        <v>40</v>
      </c>
      <c r="B92" s="2" t="s">
        <v>103</v>
      </c>
      <c r="C92" s="25" t="s">
        <v>50</v>
      </c>
      <c r="D92" s="62"/>
      <c r="E92" s="62"/>
      <c r="F92" s="62"/>
      <c r="G92" s="26">
        <v>38314075</v>
      </c>
      <c r="H92" s="1"/>
    </row>
    <row r="93" spans="1:8" x14ac:dyDescent="0.25">
      <c r="A93" s="63">
        <v>38511480</v>
      </c>
      <c r="B93" s="63"/>
      <c r="C93" s="63"/>
      <c r="D93" s="63"/>
      <c r="E93" s="63"/>
      <c r="F93" s="63"/>
      <c r="G93" s="20">
        <v>38511480</v>
      </c>
      <c r="H93" s="1"/>
    </row>
    <row r="94" spans="1:8" x14ac:dyDescent="0.25">
      <c r="A94" s="48" t="s">
        <v>837</v>
      </c>
      <c r="B94" s="1"/>
      <c r="C94" s="1"/>
      <c r="D94" s="1"/>
      <c r="E94" s="1"/>
      <c r="F94" s="1"/>
      <c r="G94" s="1"/>
      <c r="H94" s="1"/>
    </row>
  </sheetData>
  <mergeCells count="17">
    <mergeCell ref="A1:C1"/>
    <mergeCell ref="A2:C2"/>
    <mergeCell ref="A3:C3"/>
    <mergeCell ref="A4:C4"/>
    <mergeCell ref="A5:C5"/>
    <mergeCell ref="A93:F93"/>
    <mergeCell ref="A6:C6"/>
    <mergeCell ref="A7:C7"/>
    <mergeCell ref="A8:C8"/>
    <mergeCell ref="A9:C9"/>
    <mergeCell ref="A10:C10"/>
    <mergeCell ref="A11:C11"/>
    <mergeCell ref="A12:C12"/>
    <mergeCell ref="B13:C13"/>
    <mergeCell ref="C14:E14"/>
    <mergeCell ref="A91:F91"/>
    <mergeCell ref="D92:F9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2CD1A-8CFE-48ED-AB30-14080B79DE89}">
  <dimension ref="A1:H23"/>
  <sheetViews>
    <sheetView workbookViewId="0">
      <selection activeCell="A2" sqref="A2:C2"/>
    </sheetView>
  </sheetViews>
  <sheetFormatPr defaultRowHeight="15" x14ac:dyDescent="0.25"/>
  <cols>
    <col min="1" max="1" width="18.140625" customWidth="1"/>
    <col min="2" max="2" width="3.28515625" bestFit="1" customWidth="1"/>
    <col min="3" max="3" width="45.85546875" customWidth="1"/>
    <col min="4" max="4" width="8" bestFit="1" customWidth="1"/>
    <col min="5" max="5" width="14.5703125" bestFit="1" customWidth="1"/>
    <col min="6" max="6" width="9.85546875" bestFit="1" customWidth="1"/>
    <col min="7" max="7" width="11.5703125" bestFit="1" customWidth="1"/>
    <col min="8" max="8" width="5.8554687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95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ht="25.5" x14ac:dyDescent="0.25">
      <c r="A14" s="16">
        <v>45520</v>
      </c>
      <c r="B14" s="17" t="s">
        <v>105</v>
      </c>
      <c r="C14" s="50" t="s">
        <v>874</v>
      </c>
      <c r="D14" s="11" t="s">
        <v>48</v>
      </c>
      <c r="E14" s="13" t="s">
        <v>510</v>
      </c>
      <c r="F14" s="19"/>
      <c r="G14" s="20">
        <v>280089</v>
      </c>
      <c r="H14" s="21"/>
    </row>
    <row r="15" spans="1:8" ht="24" x14ac:dyDescent="0.25">
      <c r="A15" s="27"/>
      <c r="B15" s="2" t="s">
        <v>40</v>
      </c>
      <c r="C15" s="43" t="s">
        <v>875</v>
      </c>
      <c r="D15" s="1"/>
      <c r="E15" s="1"/>
      <c r="F15" s="1"/>
      <c r="G15" s="1"/>
      <c r="H15" s="1"/>
    </row>
    <row r="16" spans="1:8" x14ac:dyDescent="0.25">
      <c r="A16" s="29">
        <v>45520</v>
      </c>
      <c r="B16" s="3" t="s">
        <v>105</v>
      </c>
      <c r="C16" s="30" t="s">
        <v>876</v>
      </c>
      <c r="D16" s="31" t="s">
        <v>877</v>
      </c>
      <c r="E16" s="32" t="s">
        <v>878</v>
      </c>
      <c r="F16" s="36"/>
      <c r="G16" s="34">
        <v>18605094.899999999</v>
      </c>
      <c r="H16" s="35"/>
    </row>
    <row r="17" spans="1:8" ht="48" x14ac:dyDescent="0.25">
      <c r="A17" s="27"/>
      <c r="B17" s="2" t="s">
        <v>40</v>
      </c>
      <c r="C17" s="43" t="s">
        <v>879</v>
      </c>
      <c r="D17" s="1"/>
      <c r="E17" s="1"/>
      <c r="F17" s="1"/>
      <c r="G17" s="1"/>
      <c r="H17" s="1"/>
    </row>
    <row r="18" spans="1:8" x14ac:dyDescent="0.25">
      <c r="A18" s="29">
        <v>45520</v>
      </c>
      <c r="B18" s="3" t="s">
        <v>105</v>
      </c>
      <c r="C18" s="30" t="s">
        <v>876</v>
      </c>
      <c r="D18" s="31" t="s">
        <v>77</v>
      </c>
      <c r="E18" s="32" t="s">
        <v>40</v>
      </c>
      <c r="F18" s="36"/>
      <c r="G18" s="34">
        <v>194888</v>
      </c>
      <c r="H18" s="35"/>
    </row>
    <row r="19" spans="1:8" x14ac:dyDescent="0.25">
      <c r="A19" s="27"/>
      <c r="B19" s="2" t="s">
        <v>40</v>
      </c>
      <c r="C19" s="43" t="s">
        <v>880</v>
      </c>
      <c r="D19" s="1"/>
      <c r="E19" s="1"/>
      <c r="F19" s="1"/>
      <c r="G19" s="1"/>
      <c r="H19" s="1"/>
    </row>
    <row r="20" spans="1:8" x14ac:dyDescent="0.25">
      <c r="A20" s="61">
        <v>19080071.899999999</v>
      </c>
      <c r="B20" s="61"/>
      <c r="C20" s="61"/>
      <c r="D20" s="61"/>
      <c r="E20" s="61"/>
      <c r="F20" s="61"/>
      <c r="G20" s="23"/>
      <c r="H20" s="1"/>
    </row>
    <row r="21" spans="1:8" x14ac:dyDescent="0.25">
      <c r="A21" s="24" t="s">
        <v>40</v>
      </c>
      <c r="B21" s="2" t="s">
        <v>103</v>
      </c>
      <c r="C21" s="25" t="s">
        <v>50</v>
      </c>
      <c r="D21" s="62"/>
      <c r="E21" s="62"/>
      <c r="F21" s="62"/>
      <c r="G21" s="26">
        <v>19080071.899999999</v>
      </c>
      <c r="H21" s="1"/>
    </row>
    <row r="22" spans="1:8" x14ac:dyDescent="0.25">
      <c r="A22" s="63">
        <v>19080071.899999999</v>
      </c>
      <c r="B22" s="63"/>
      <c r="C22" s="63"/>
      <c r="D22" s="63"/>
      <c r="E22" s="63"/>
      <c r="F22" s="63"/>
      <c r="G22" s="20">
        <v>19080071.899999999</v>
      </c>
      <c r="H22" s="1"/>
    </row>
    <row r="23" spans="1:8" x14ac:dyDescent="0.25">
      <c r="A23" s="48" t="s">
        <v>837</v>
      </c>
      <c r="B23" s="1"/>
      <c r="C23" s="1"/>
      <c r="D23" s="1"/>
      <c r="E23" s="1"/>
      <c r="F23" s="1"/>
      <c r="G23" s="1"/>
      <c r="H23" s="1"/>
    </row>
  </sheetData>
  <mergeCells count="16">
    <mergeCell ref="A6:C6"/>
    <mergeCell ref="A1:C1"/>
    <mergeCell ref="A2:C2"/>
    <mergeCell ref="A3:C3"/>
    <mergeCell ref="A4:C4"/>
    <mergeCell ref="A5:C5"/>
    <mergeCell ref="B13:C13"/>
    <mergeCell ref="A20:F20"/>
    <mergeCell ref="D21:F21"/>
    <mergeCell ref="A22:F22"/>
    <mergeCell ref="A7:C7"/>
    <mergeCell ref="A8:C8"/>
    <mergeCell ref="A9:C9"/>
    <mergeCell ref="A10:C10"/>
    <mergeCell ref="A11:C11"/>
    <mergeCell ref="A12:C1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663AA-218E-4EC8-B365-D9741873652B}">
  <dimension ref="A1:H32"/>
  <sheetViews>
    <sheetView topLeftCell="A16" workbookViewId="0">
      <selection activeCell="C34" sqref="C34"/>
    </sheetView>
  </sheetViews>
  <sheetFormatPr defaultRowHeight="15" x14ac:dyDescent="0.25"/>
  <cols>
    <col min="1" max="1" width="41.85546875" bestFit="1" customWidth="1"/>
    <col min="2" max="2" width="3.28515625" bestFit="1" customWidth="1"/>
    <col min="3" max="3" width="36.5703125" bestFit="1" customWidth="1"/>
    <col min="4" max="4" width="8" bestFit="1" customWidth="1"/>
    <col min="5" max="5" width="9" bestFit="1" customWidth="1"/>
    <col min="6" max="6" width="9.85546875" bestFit="1" customWidth="1"/>
    <col min="7" max="7" width="9.5703125" bestFit="1" customWidth="1"/>
    <col min="8" max="8" width="5.8554687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25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37">
        <v>45474</v>
      </c>
      <c r="B14" s="2" t="s">
        <v>103</v>
      </c>
      <c r="C14" s="60" t="s">
        <v>104</v>
      </c>
      <c r="D14" s="60"/>
      <c r="E14" s="60"/>
      <c r="F14" s="38">
        <v>627080.80000000005</v>
      </c>
      <c r="G14" s="39"/>
      <c r="H14" s="1"/>
    </row>
    <row r="15" spans="1:8" x14ac:dyDescent="0.25">
      <c r="A15" s="29">
        <v>45474</v>
      </c>
      <c r="B15" s="3" t="s">
        <v>105</v>
      </c>
      <c r="C15" s="30" t="s">
        <v>64</v>
      </c>
      <c r="D15" s="31" t="s">
        <v>48</v>
      </c>
      <c r="E15" s="32" t="s">
        <v>59</v>
      </c>
      <c r="F15" s="36"/>
      <c r="G15" s="34">
        <v>89920</v>
      </c>
      <c r="H15" s="35"/>
    </row>
    <row r="16" spans="1:8" ht="24" x14ac:dyDescent="0.25">
      <c r="A16" s="27"/>
      <c r="B16" s="2" t="s">
        <v>40</v>
      </c>
      <c r="C16" s="43" t="s">
        <v>511</v>
      </c>
      <c r="D16" s="1"/>
      <c r="E16" s="1"/>
      <c r="F16" s="1"/>
      <c r="G16" s="1"/>
      <c r="H16" s="1"/>
    </row>
    <row r="17" spans="1:8" x14ac:dyDescent="0.25">
      <c r="A17" s="29">
        <v>45492</v>
      </c>
      <c r="B17" s="3" t="s">
        <v>105</v>
      </c>
      <c r="C17" s="30" t="s">
        <v>64</v>
      </c>
      <c r="D17" s="31" t="s">
        <v>48</v>
      </c>
      <c r="E17" s="32" t="s">
        <v>512</v>
      </c>
      <c r="F17" s="36"/>
      <c r="G17" s="34">
        <v>89920</v>
      </c>
      <c r="H17" s="35"/>
    </row>
    <row r="18" spans="1:8" ht="24" x14ac:dyDescent="0.25">
      <c r="A18" s="27"/>
      <c r="B18" s="2" t="s">
        <v>40</v>
      </c>
      <c r="C18" s="43" t="s">
        <v>513</v>
      </c>
      <c r="D18" s="1"/>
      <c r="E18" s="1"/>
      <c r="F18" s="1"/>
      <c r="G18" s="1"/>
      <c r="H18" s="1"/>
    </row>
    <row r="19" spans="1:8" x14ac:dyDescent="0.25">
      <c r="A19" s="29">
        <v>45504</v>
      </c>
      <c r="B19" s="3" t="s">
        <v>105</v>
      </c>
      <c r="C19" s="30" t="s">
        <v>514</v>
      </c>
      <c r="D19" s="31" t="s">
        <v>48</v>
      </c>
      <c r="E19" s="32" t="s">
        <v>515</v>
      </c>
      <c r="F19" s="36"/>
      <c r="G19" s="34">
        <v>8600</v>
      </c>
      <c r="H19" s="35"/>
    </row>
    <row r="20" spans="1:8" ht="36" x14ac:dyDescent="0.25">
      <c r="A20" s="27"/>
      <c r="B20" s="2" t="s">
        <v>40</v>
      </c>
      <c r="C20" s="43" t="s">
        <v>516</v>
      </c>
      <c r="D20" s="1"/>
      <c r="E20" s="1"/>
      <c r="F20" s="1"/>
      <c r="G20" s="1"/>
      <c r="H20" s="1"/>
    </row>
    <row r="21" spans="1:8" x14ac:dyDescent="0.25">
      <c r="A21" s="29">
        <v>45513</v>
      </c>
      <c r="B21" s="3" t="s">
        <v>105</v>
      </c>
      <c r="C21" s="30" t="s">
        <v>517</v>
      </c>
      <c r="D21" s="31" t="s">
        <v>48</v>
      </c>
      <c r="E21" s="32" t="s">
        <v>518</v>
      </c>
      <c r="F21" s="36"/>
      <c r="G21" s="34">
        <v>20758.830000000002</v>
      </c>
      <c r="H21" s="35"/>
    </row>
    <row r="22" spans="1:8" ht="36" x14ac:dyDescent="0.25">
      <c r="A22" s="27"/>
      <c r="B22" s="2" t="s">
        <v>40</v>
      </c>
      <c r="C22" s="43" t="s">
        <v>519</v>
      </c>
      <c r="D22" s="1"/>
      <c r="E22" s="1"/>
      <c r="F22" s="1"/>
      <c r="G22" s="1"/>
      <c r="H22" s="1"/>
    </row>
    <row r="23" spans="1:8" x14ac:dyDescent="0.25">
      <c r="A23" s="29">
        <v>45520</v>
      </c>
      <c r="B23" s="3" t="s">
        <v>105</v>
      </c>
      <c r="C23" s="30" t="s">
        <v>517</v>
      </c>
      <c r="D23" s="31" t="s">
        <v>48</v>
      </c>
      <c r="E23" s="32" t="s">
        <v>520</v>
      </c>
      <c r="F23" s="36"/>
      <c r="G23" s="34">
        <v>21694.400000000001</v>
      </c>
      <c r="H23" s="35"/>
    </row>
    <row r="24" spans="1:8" ht="24" x14ac:dyDescent="0.25">
      <c r="A24" s="27"/>
      <c r="B24" s="2" t="s">
        <v>40</v>
      </c>
      <c r="C24" s="43" t="s">
        <v>521</v>
      </c>
      <c r="D24" s="1"/>
      <c r="E24" s="1"/>
      <c r="F24" s="1"/>
      <c r="G24" s="1"/>
      <c r="H24" s="1"/>
    </row>
    <row r="25" spans="1:8" x14ac:dyDescent="0.25">
      <c r="A25" s="29">
        <v>45544</v>
      </c>
      <c r="B25" s="3" t="s">
        <v>105</v>
      </c>
      <c r="C25" s="30" t="s">
        <v>517</v>
      </c>
      <c r="D25" s="31" t="s">
        <v>48</v>
      </c>
      <c r="E25" s="32" t="s">
        <v>522</v>
      </c>
      <c r="F25" s="36"/>
      <c r="G25" s="34">
        <v>35829.699999999997</v>
      </c>
      <c r="H25" s="35"/>
    </row>
    <row r="26" spans="1:8" ht="24" x14ac:dyDescent="0.25">
      <c r="A26" s="27"/>
      <c r="B26" s="2" t="s">
        <v>40</v>
      </c>
      <c r="C26" s="43" t="s">
        <v>523</v>
      </c>
      <c r="D26" s="1"/>
      <c r="E26" s="1"/>
      <c r="F26" s="1"/>
      <c r="G26" s="1"/>
      <c r="H26" s="1"/>
    </row>
    <row r="27" spans="1:8" x14ac:dyDescent="0.25">
      <c r="A27" s="29">
        <v>45550</v>
      </c>
      <c r="B27" s="3" t="s">
        <v>105</v>
      </c>
      <c r="C27" s="30" t="s">
        <v>64</v>
      </c>
      <c r="D27" s="31" t="s">
        <v>48</v>
      </c>
      <c r="E27" s="32" t="s">
        <v>524</v>
      </c>
      <c r="F27" s="36"/>
      <c r="G27" s="34">
        <v>89920</v>
      </c>
      <c r="H27" s="35"/>
    </row>
    <row r="28" spans="1:8" ht="48" x14ac:dyDescent="0.25">
      <c r="A28" s="27"/>
      <c r="B28" s="2" t="s">
        <v>40</v>
      </c>
      <c r="C28" s="43" t="s">
        <v>881</v>
      </c>
      <c r="D28" s="1"/>
      <c r="E28" s="1"/>
      <c r="F28" s="1"/>
      <c r="G28" s="1"/>
      <c r="H28" s="1"/>
    </row>
    <row r="29" spans="1:8" x14ac:dyDescent="0.25">
      <c r="A29" s="61">
        <v>983723.73</v>
      </c>
      <c r="B29" s="61"/>
      <c r="C29" s="61"/>
      <c r="D29" s="61"/>
      <c r="E29" s="61"/>
      <c r="F29" s="61"/>
      <c r="G29" s="23"/>
      <c r="H29" s="1"/>
    </row>
    <row r="30" spans="1:8" x14ac:dyDescent="0.25">
      <c r="A30" s="24" t="s">
        <v>40</v>
      </c>
      <c r="B30" s="2" t="s">
        <v>103</v>
      </c>
      <c r="C30" s="25" t="s">
        <v>50</v>
      </c>
      <c r="D30" s="62"/>
      <c r="E30" s="62"/>
      <c r="F30" s="62"/>
      <c r="G30" s="26">
        <v>983723.73</v>
      </c>
      <c r="H30" s="1"/>
    </row>
    <row r="31" spans="1:8" x14ac:dyDescent="0.25">
      <c r="A31" s="63">
        <v>983723.73</v>
      </c>
      <c r="B31" s="63"/>
      <c r="C31" s="63"/>
      <c r="D31" s="63"/>
      <c r="E31" s="63"/>
      <c r="F31" s="63"/>
      <c r="G31" s="20">
        <v>983723.73</v>
      </c>
      <c r="H31" s="1"/>
    </row>
    <row r="32" spans="1:8" x14ac:dyDescent="0.25">
      <c r="A32" s="48" t="s">
        <v>837</v>
      </c>
      <c r="B32" s="1"/>
      <c r="C32" s="1"/>
      <c r="D32" s="1"/>
      <c r="E32" s="1"/>
      <c r="F32" s="1"/>
      <c r="G32" s="1"/>
      <c r="H32" s="1"/>
    </row>
  </sheetData>
  <mergeCells count="17">
    <mergeCell ref="A12:C12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B13:C13"/>
    <mergeCell ref="C14:E14"/>
    <mergeCell ref="A29:F29"/>
    <mergeCell ref="D30:F30"/>
    <mergeCell ref="A31:F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BB190-D1AF-452C-B5D4-4770D0C91B34}">
  <dimension ref="A1:H38"/>
  <sheetViews>
    <sheetView workbookViewId="0">
      <selection activeCell="C39" sqref="C39"/>
    </sheetView>
  </sheetViews>
  <sheetFormatPr defaultRowHeight="15" x14ac:dyDescent="0.25"/>
  <cols>
    <col min="1" max="1" width="18.140625" customWidth="1"/>
    <col min="2" max="2" width="3.28515625" bestFit="1" customWidth="1"/>
    <col min="3" max="3" width="26.85546875" bestFit="1" customWidth="1"/>
    <col min="4" max="4" width="8" bestFit="1" customWidth="1"/>
    <col min="5" max="5" width="7" bestFit="1" customWidth="1"/>
    <col min="6" max="6" width="9.85546875" bestFit="1" customWidth="1"/>
    <col min="7" max="7" width="10.5703125" bestFit="1" customWidth="1"/>
    <col min="8" max="8" width="5.8554687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26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37">
        <v>45474</v>
      </c>
      <c r="B14" s="2" t="s">
        <v>103</v>
      </c>
      <c r="C14" s="60" t="s">
        <v>104</v>
      </c>
      <c r="D14" s="60"/>
      <c r="E14" s="60"/>
      <c r="F14" s="38">
        <v>503600</v>
      </c>
      <c r="G14" s="39"/>
      <c r="H14" s="1"/>
    </row>
    <row r="15" spans="1:8" x14ac:dyDescent="0.25">
      <c r="A15" s="29">
        <v>45474</v>
      </c>
      <c r="B15" s="3" t="s">
        <v>105</v>
      </c>
      <c r="C15" s="30" t="s">
        <v>66</v>
      </c>
      <c r="D15" s="31" t="s">
        <v>48</v>
      </c>
      <c r="E15" s="32" t="s">
        <v>73</v>
      </c>
      <c r="F15" s="36"/>
      <c r="G15" s="34">
        <v>13000</v>
      </c>
      <c r="H15" s="35"/>
    </row>
    <row r="16" spans="1:8" ht="60" x14ac:dyDescent="0.25">
      <c r="A16" s="27"/>
      <c r="B16" s="2" t="s">
        <v>40</v>
      </c>
      <c r="C16" s="43" t="s">
        <v>526</v>
      </c>
      <c r="D16" s="1"/>
      <c r="E16" s="1"/>
      <c r="F16" s="1"/>
      <c r="G16" s="1"/>
      <c r="H16" s="1"/>
    </row>
    <row r="17" spans="1:8" x14ac:dyDescent="0.25">
      <c r="A17" s="29">
        <v>45474</v>
      </c>
      <c r="B17" s="3" t="s">
        <v>105</v>
      </c>
      <c r="C17" s="30" t="s">
        <v>66</v>
      </c>
      <c r="D17" s="31" t="s">
        <v>48</v>
      </c>
      <c r="E17" s="32" t="s">
        <v>527</v>
      </c>
      <c r="F17" s="36"/>
      <c r="G17" s="34">
        <v>28000</v>
      </c>
      <c r="H17" s="35"/>
    </row>
    <row r="18" spans="1:8" ht="60" x14ac:dyDescent="0.25">
      <c r="A18" s="27"/>
      <c r="B18" s="2" t="s">
        <v>40</v>
      </c>
      <c r="C18" s="43" t="s">
        <v>528</v>
      </c>
      <c r="D18" s="1"/>
      <c r="E18" s="1"/>
      <c r="F18" s="1"/>
      <c r="G18" s="1"/>
      <c r="H18" s="1"/>
    </row>
    <row r="19" spans="1:8" x14ac:dyDescent="0.25">
      <c r="A19" s="29">
        <v>45516</v>
      </c>
      <c r="B19" s="3" t="s">
        <v>105</v>
      </c>
      <c r="C19" s="30" t="s">
        <v>66</v>
      </c>
      <c r="D19" s="31" t="s">
        <v>48</v>
      </c>
      <c r="E19" s="32" t="s">
        <v>529</v>
      </c>
      <c r="F19" s="36"/>
      <c r="G19" s="34">
        <v>1055094</v>
      </c>
      <c r="H19" s="35"/>
    </row>
    <row r="20" spans="1:8" ht="36" x14ac:dyDescent="0.25">
      <c r="A20" s="27"/>
      <c r="B20" s="2" t="s">
        <v>40</v>
      </c>
      <c r="C20" s="43" t="s">
        <v>530</v>
      </c>
      <c r="D20" s="1"/>
      <c r="E20" s="1"/>
      <c r="F20" s="1"/>
      <c r="G20" s="1"/>
      <c r="H20" s="1"/>
    </row>
    <row r="21" spans="1:8" x14ac:dyDescent="0.25">
      <c r="A21" s="29">
        <v>45521</v>
      </c>
      <c r="B21" s="3" t="s">
        <v>105</v>
      </c>
      <c r="C21" s="30" t="s">
        <v>66</v>
      </c>
      <c r="D21" s="31" t="s">
        <v>48</v>
      </c>
      <c r="E21" s="32" t="s">
        <v>531</v>
      </c>
      <c r="F21" s="36"/>
      <c r="G21" s="34">
        <v>131300</v>
      </c>
      <c r="H21" s="35"/>
    </row>
    <row r="22" spans="1:8" ht="84" x14ac:dyDescent="0.25">
      <c r="A22" s="27"/>
      <c r="B22" s="2" t="s">
        <v>40</v>
      </c>
      <c r="C22" s="43" t="s">
        <v>532</v>
      </c>
      <c r="D22" s="1"/>
      <c r="E22" s="1"/>
      <c r="F22" s="1"/>
      <c r="G22" s="1"/>
      <c r="H22" s="1"/>
    </row>
    <row r="23" spans="1:8" x14ac:dyDescent="0.25">
      <c r="A23" s="29">
        <v>45524</v>
      </c>
      <c r="B23" s="3" t="s">
        <v>105</v>
      </c>
      <c r="C23" s="30" t="s">
        <v>66</v>
      </c>
      <c r="D23" s="31" t="s">
        <v>48</v>
      </c>
      <c r="E23" s="32" t="s">
        <v>533</v>
      </c>
      <c r="F23" s="36"/>
      <c r="G23" s="34">
        <v>319189</v>
      </c>
      <c r="H23" s="35"/>
    </row>
    <row r="24" spans="1:8" ht="36" x14ac:dyDescent="0.25">
      <c r="A24" s="27"/>
      <c r="B24" s="2" t="s">
        <v>40</v>
      </c>
      <c r="C24" s="43" t="s">
        <v>530</v>
      </c>
      <c r="D24" s="1"/>
      <c r="E24" s="1"/>
      <c r="F24" s="1"/>
      <c r="G24" s="1"/>
      <c r="H24" s="1"/>
    </row>
    <row r="25" spans="1:8" x14ac:dyDescent="0.25">
      <c r="A25" s="29">
        <v>45524</v>
      </c>
      <c r="B25" s="3" t="s">
        <v>105</v>
      </c>
      <c r="C25" s="30" t="s">
        <v>66</v>
      </c>
      <c r="D25" s="31" t="s">
        <v>48</v>
      </c>
      <c r="E25" s="32" t="s">
        <v>534</v>
      </c>
      <c r="F25" s="36"/>
      <c r="G25" s="34">
        <v>102500</v>
      </c>
      <c r="H25" s="35"/>
    </row>
    <row r="26" spans="1:8" ht="48" x14ac:dyDescent="0.25">
      <c r="A26" s="27"/>
      <c r="B26" s="2" t="s">
        <v>40</v>
      </c>
      <c r="C26" s="43" t="s">
        <v>535</v>
      </c>
      <c r="D26" s="1"/>
      <c r="E26" s="1"/>
      <c r="F26" s="1"/>
      <c r="G26" s="1"/>
      <c r="H26" s="1"/>
    </row>
    <row r="27" spans="1:8" x14ac:dyDescent="0.25">
      <c r="A27" s="29">
        <v>45524</v>
      </c>
      <c r="B27" s="3" t="s">
        <v>105</v>
      </c>
      <c r="C27" s="30" t="s">
        <v>66</v>
      </c>
      <c r="D27" s="31" t="s">
        <v>48</v>
      </c>
      <c r="E27" s="32" t="s">
        <v>536</v>
      </c>
      <c r="F27" s="36"/>
      <c r="G27" s="34">
        <v>157643</v>
      </c>
      <c r="H27" s="35"/>
    </row>
    <row r="28" spans="1:8" ht="84" x14ac:dyDescent="0.25">
      <c r="A28" s="27"/>
      <c r="B28" s="2" t="s">
        <v>40</v>
      </c>
      <c r="C28" s="43" t="s">
        <v>537</v>
      </c>
      <c r="D28" s="1"/>
      <c r="E28" s="1"/>
      <c r="F28" s="1"/>
      <c r="G28" s="1"/>
      <c r="H28" s="1"/>
    </row>
    <row r="29" spans="1:8" x14ac:dyDescent="0.25">
      <c r="A29" s="29">
        <v>45536</v>
      </c>
      <c r="B29" s="3" t="s">
        <v>105</v>
      </c>
      <c r="C29" s="30" t="s">
        <v>66</v>
      </c>
      <c r="D29" s="31" t="s">
        <v>48</v>
      </c>
      <c r="E29" s="32" t="s">
        <v>538</v>
      </c>
      <c r="F29" s="36"/>
      <c r="G29" s="34">
        <v>6700</v>
      </c>
      <c r="H29" s="35"/>
    </row>
    <row r="30" spans="1:8" ht="48" x14ac:dyDescent="0.25">
      <c r="A30" s="27"/>
      <c r="B30" s="2" t="s">
        <v>40</v>
      </c>
      <c r="C30" s="43" t="s">
        <v>539</v>
      </c>
      <c r="D30" s="1"/>
      <c r="E30" s="1"/>
      <c r="F30" s="1"/>
      <c r="G30" s="1"/>
      <c r="H30" s="1"/>
    </row>
    <row r="31" spans="1:8" x14ac:dyDescent="0.25">
      <c r="A31" s="29">
        <v>45538</v>
      </c>
      <c r="B31" s="3" t="s">
        <v>105</v>
      </c>
      <c r="C31" s="30" t="s">
        <v>66</v>
      </c>
      <c r="D31" s="31" t="s">
        <v>48</v>
      </c>
      <c r="E31" s="32" t="s">
        <v>540</v>
      </c>
      <c r="F31" s="36"/>
      <c r="G31" s="34">
        <v>90000</v>
      </c>
      <c r="H31" s="35"/>
    </row>
    <row r="32" spans="1:8" ht="48" x14ac:dyDescent="0.25">
      <c r="A32" s="27"/>
      <c r="B32" s="2" t="s">
        <v>40</v>
      </c>
      <c r="C32" s="43" t="s">
        <v>541</v>
      </c>
      <c r="D32" s="1"/>
      <c r="E32" s="1"/>
      <c r="F32" s="1"/>
      <c r="G32" s="1"/>
      <c r="H32" s="1"/>
    </row>
    <row r="33" spans="1:8" x14ac:dyDescent="0.25">
      <c r="A33" s="29">
        <v>45539</v>
      </c>
      <c r="B33" s="3" t="s">
        <v>105</v>
      </c>
      <c r="C33" s="30" t="s">
        <v>66</v>
      </c>
      <c r="D33" s="31" t="s">
        <v>48</v>
      </c>
      <c r="E33" s="32" t="s">
        <v>61</v>
      </c>
      <c r="F33" s="36"/>
      <c r="G33" s="34">
        <v>73198</v>
      </c>
      <c r="H33" s="35"/>
    </row>
    <row r="34" spans="1:8" ht="48" x14ac:dyDescent="0.25">
      <c r="A34" s="27"/>
      <c r="B34" s="2" t="s">
        <v>40</v>
      </c>
      <c r="C34" s="43" t="s">
        <v>542</v>
      </c>
      <c r="D34" s="1"/>
      <c r="E34" s="1"/>
      <c r="F34" s="1"/>
      <c r="G34" s="1"/>
      <c r="H34" s="1"/>
    </row>
    <row r="35" spans="1:8" x14ac:dyDescent="0.25">
      <c r="A35" s="61">
        <v>2480224</v>
      </c>
      <c r="B35" s="61"/>
      <c r="C35" s="61"/>
      <c r="D35" s="61"/>
      <c r="E35" s="61"/>
      <c r="F35" s="61"/>
      <c r="G35" s="23"/>
      <c r="H35" s="1"/>
    </row>
    <row r="36" spans="1:8" x14ac:dyDescent="0.25">
      <c r="A36" s="24" t="s">
        <v>40</v>
      </c>
      <c r="B36" s="2" t="s">
        <v>103</v>
      </c>
      <c r="C36" s="25" t="s">
        <v>50</v>
      </c>
      <c r="D36" s="62"/>
      <c r="E36" s="62"/>
      <c r="F36" s="62"/>
      <c r="G36" s="26">
        <v>2480224</v>
      </c>
      <c r="H36" s="1"/>
    </row>
    <row r="37" spans="1:8" x14ac:dyDescent="0.25">
      <c r="A37" s="63">
        <v>2480224</v>
      </c>
      <c r="B37" s="63"/>
      <c r="C37" s="63"/>
      <c r="D37" s="63"/>
      <c r="E37" s="63"/>
      <c r="F37" s="63"/>
      <c r="G37" s="20">
        <v>2480224</v>
      </c>
      <c r="H37" s="1"/>
    </row>
    <row r="38" spans="1:8" x14ac:dyDescent="0.25">
      <c r="A38" s="48" t="s">
        <v>837</v>
      </c>
      <c r="B38" s="1"/>
      <c r="C38" s="1"/>
      <c r="D38" s="1"/>
      <c r="E38" s="1"/>
      <c r="F38" s="1"/>
      <c r="G38" s="1"/>
      <c r="H38" s="1"/>
    </row>
  </sheetData>
  <mergeCells count="17">
    <mergeCell ref="A12:C12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B13:C13"/>
    <mergeCell ref="C14:E14"/>
    <mergeCell ref="A35:F35"/>
    <mergeCell ref="D36:F36"/>
    <mergeCell ref="A37:F3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DBAB9-CA0B-48B5-965A-C749F2E4D119}">
  <dimension ref="A1:H19"/>
  <sheetViews>
    <sheetView workbookViewId="0">
      <selection sqref="A1:C1"/>
    </sheetView>
  </sheetViews>
  <sheetFormatPr defaultRowHeight="15" x14ac:dyDescent="0.25"/>
  <cols>
    <col min="1" max="1" width="18.5703125" customWidth="1"/>
    <col min="2" max="2" width="3.28515625" bestFit="1" customWidth="1"/>
    <col min="3" max="3" width="28.140625" customWidth="1"/>
    <col min="4" max="4" width="8" bestFit="1" customWidth="1"/>
    <col min="5" max="5" width="15" bestFit="1" customWidth="1"/>
    <col min="6" max="7" width="10.5703125" bestFit="1" customWidth="1"/>
    <col min="8" max="8" width="5.8554687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27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37">
        <v>45474</v>
      </c>
      <c r="B14" s="2" t="s">
        <v>103</v>
      </c>
      <c r="C14" s="60" t="s">
        <v>104</v>
      </c>
      <c r="D14" s="60"/>
      <c r="E14" s="60"/>
      <c r="F14" s="38">
        <v>2146105.7599999998</v>
      </c>
      <c r="G14" s="39"/>
      <c r="H14" s="1"/>
    </row>
    <row r="15" spans="1:8" x14ac:dyDescent="0.25">
      <c r="A15" s="29">
        <v>45485</v>
      </c>
      <c r="B15" s="3" t="s">
        <v>105</v>
      </c>
      <c r="C15" s="30" t="s">
        <v>543</v>
      </c>
      <c r="D15" s="31" t="s">
        <v>48</v>
      </c>
      <c r="E15" s="32" t="s">
        <v>544</v>
      </c>
      <c r="F15" s="36"/>
      <c r="G15" s="34">
        <v>4342.18</v>
      </c>
      <c r="H15" s="35"/>
    </row>
    <row r="16" spans="1:8" ht="24" x14ac:dyDescent="0.25">
      <c r="A16" s="27"/>
      <c r="B16" s="2" t="s">
        <v>40</v>
      </c>
      <c r="C16" s="43" t="s">
        <v>85</v>
      </c>
      <c r="D16" s="1"/>
      <c r="E16" s="1"/>
      <c r="F16" s="1"/>
      <c r="G16" s="1"/>
      <c r="H16" s="1"/>
    </row>
    <row r="17" spans="1:8" x14ac:dyDescent="0.25">
      <c r="A17" s="61">
        <v>2150447.94</v>
      </c>
      <c r="B17" s="61"/>
      <c r="C17" s="61"/>
      <c r="D17" s="61"/>
      <c r="E17" s="61"/>
      <c r="F17" s="61"/>
      <c r="G17" s="23"/>
      <c r="H17" s="1"/>
    </row>
    <row r="18" spans="1:8" x14ac:dyDescent="0.25">
      <c r="A18" s="24" t="s">
        <v>40</v>
      </c>
      <c r="B18" s="2" t="s">
        <v>103</v>
      </c>
      <c r="C18" s="25" t="s">
        <v>50</v>
      </c>
      <c r="D18" s="62"/>
      <c r="E18" s="62"/>
      <c r="F18" s="62"/>
      <c r="G18" s="26">
        <v>2150447.94</v>
      </c>
      <c r="H18" s="1"/>
    </row>
    <row r="19" spans="1:8" x14ac:dyDescent="0.25">
      <c r="A19" s="63">
        <v>2150447.94</v>
      </c>
      <c r="B19" s="63"/>
      <c r="C19" s="63"/>
      <c r="D19" s="63"/>
      <c r="E19" s="63"/>
      <c r="F19" s="63"/>
      <c r="G19" s="20">
        <v>2150447.94</v>
      </c>
      <c r="H19" s="1"/>
    </row>
  </sheetData>
  <mergeCells count="17">
    <mergeCell ref="A12:C12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B13:C13"/>
    <mergeCell ref="C14:E14"/>
    <mergeCell ref="A17:F17"/>
    <mergeCell ref="D18:F18"/>
    <mergeCell ref="A19:F1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E0E0E-A3DA-4CB7-8AFB-BD125BF2CAC5}">
  <dimension ref="A1:H19"/>
  <sheetViews>
    <sheetView workbookViewId="0">
      <selection activeCell="C20" sqref="C20"/>
    </sheetView>
  </sheetViews>
  <sheetFormatPr defaultRowHeight="15" x14ac:dyDescent="0.25"/>
  <cols>
    <col min="1" max="1" width="18.28515625" customWidth="1"/>
    <col min="2" max="2" width="3.28515625" bestFit="1" customWidth="1"/>
    <col min="3" max="3" width="22.5703125" bestFit="1" customWidth="1"/>
    <col min="4" max="4" width="8" bestFit="1" customWidth="1"/>
    <col min="5" max="5" width="7.7109375" bestFit="1" customWidth="1"/>
    <col min="6" max="6" width="9.85546875" bestFit="1" customWidth="1"/>
    <col min="7" max="7" width="8.5703125" bestFit="1" customWidth="1"/>
    <col min="8" max="8" width="5.8554687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96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16">
        <v>45518</v>
      </c>
      <c r="B14" s="17" t="s">
        <v>105</v>
      </c>
      <c r="C14" s="18" t="s">
        <v>545</v>
      </c>
      <c r="D14" s="11" t="s">
        <v>48</v>
      </c>
      <c r="E14" s="13" t="s">
        <v>546</v>
      </c>
      <c r="F14" s="19"/>
      <c r="G14" s="20">
        <v>39096</v>
      </c>
      <c r="H14" s="21"/>
    </row>
    <row r="15" spans="1:8" ht="60" x14ac:dyDescent="0.25">
      <c r="A15" s="27"/>
      <c r="B15" s="2" t="s">
        <v>40</v>
      </c>
      <c r="C15" s="43" t="s">
        <v>547</v>
      </c>
      <c r="D15" s="1"/>
      <c r="E15" s="1"/>
      <c r="F15" s="1"/>
      <c r="G15" s="1"/>
      <c r="H15" s="1"/>
    </row>
    <row r="16" spans="1:8" x14ac:dyDescent="0.25">
      <c r="A16" s="61">
        <v>39096</v>
      </c>
      <c r="B16" s="61"/>
      <c r="C16" s="61"/>
      <c r="D16" s="61"/>
      <c r="E16" s="61"/>
      <c r="F16" s="61"/>
      <c r="G16" s="23"/>
      <c r="H16" s="1"/>
    </row>
    <row r="17" spans="1:8" x14ac:dyDescent="0.25">
      <c r="A17" s="24" t="s">
        <v>40</v>
      </c>
      <c r="B17" s="2" t="s">
        <v>103</v>
      </c>
      <c r="C17" s="25" t="s">
        <v>50</v>
      </c>
      <c r="D17" s="62"/>
      <c r="E17" s="62"/>
      <c r="F17" s="62"/>
      <c r="G17" s="26">
        <v>39096</v>
      </c>
      <c r="H17" s="1"/>
    </row>
    <row r="18" spans="1:8" x14ac:dyDescent="0.25">
      <c r="A18" s="63">
        <v>39096</v>
      </c>
      <c r="B18" s="63"/>
      <c r="C18" s="63"/>
      <c r="D18" s="63"/>
      <c r="E18" s="63"/>
      <c r="F18" s="63"/>
      <c r="G18" s="20">
        <v>39096</v>
      </c>
      <c r="H18" s="1"/>
    </row>
    <row r="19" spans="1:8" x14ac:dyDescent="0.25">
      <c r="A19" s="48" t="s">
        <v>837</v>
      </c>
      <c r="B19" s="1"/>
      <c r="C19" s="1"/>
      <c r="D19" s="1"/>
      <c r="E19" s="1"/>
      <c r="F19" s="1"/>
      <c r="G19" s="1"/>
      <c r="H19" s="1"/>
    </row>
  </sheetData>
  <mergeCells count="16">
    <mergeCell ref="A6:C6"/>
    <mergeCell ref="A1:C1"/>
    <mergeCell ref="A2:C2"/>
    <mergeCell ref="A3:C3"/>
    <mergeCell ref="A4:C4"/>
    <mergeCell ref="A5:C5"/>
    <mergeCell ref="B13:C13"/>
    <mergeCell ref="A16:F16"/>
    <mergeCell ref="D17:F17"/>
    <mergeCell ref="A18:F18"/>
    <mergeCell ref="A7:C7"/>
    <mergeCell ref="A8:C8"/>
    <mergeCell ref="A9:C9"/>
    <mergeCell ref="A10:C10"/>
    <mergeCell ref="A11:C11"/>
    <mergeCell ref="A12:C1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80D49-DCDD-4BF0-86E9-5854ACA54516}">
  <dimension ref="A1:H32"/>
  <sheetViews>
    <sheetView topLeftCell="A19" workbookViewId="0">
      <selection activeCell="C33" sqref="C33"/>
    </sheetView>
  </sheetViews>
  <sheetFormatPr defaultRowHeight="15" x14ac:dyDescent="0.25"/>
  <cols>
    <col min="1" max="1" width="18.85546875" customWidth="1"/>
    <col min="2" max="2" width="3.28515625" bestFit="1" customWidth="1"/>
    <col min="3" max="3" width="26.140625" bestFit="1" customWidth="1"/>
    <col min="4" max="4" width="8" bestFit="1" customWidth="1"/>
    <col min="5" max="5" width="14.140625" bestFit="1" customWidth="1"/>
    <col min="6" max="6" width="9.85546875" bestFit="1" customWidth="1"/>
    <col min="7" max="7" width="9.5703125" bestFit="1" customWidth="1"/>
    <col min="8" max="8" width="5.8554687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28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37">
        <v>45474</v>
      </c>
      <c r="B14" s="2" t="s">
        <v>103</v>
      </c>
      <c r="C14" s="60" t="s">
        <v>104</v>
      </c>
      <c r="D14" s="60"/>
      <c r="E14" s="60"/>
      <c r="F14" s="38">
        <v>199546.72</v>
      </c>
      <c r="G14" s="39"/>
      <c r="H14" s="1"/>
    </row>
    <row r="15" spans="1:8" x14ac:dyDescent="0.25">
      <c r="A15" s="29">
        <v>45479</v>
      </c>
      <c r="B15" s="3" t="s">
        <v>105</v>
      </c>
      <c r="C15" s="30" t="s">
        <v>548</v>
      </c>
      <c r="D15" s="31" t="s">
        <v>48</v>
      </c>
      <c r="E15" s="32" t="s">
        <v>549</v>
      </c>
      <c r="F15" s="36"/>
      <c r="G15" s="34">
        <v>261242</v>
      </c>
      <c r="H15" s="35"/>
    </row>
    <row r="16" spans="1:8" ht="60" x14ac:dyDescent="0.25">
      <c r="A16" s="27"/>
      <c r="B16" s="2" t="s">
        <v>40</v>
      </c>
      <c r="C16" s="43" t="s">
        <v>550</v>
      </c>
      <c r="D16" s="1"/>
      <c r="E16" s="1"/>
      <c r="F16" s="1"/>
      <c r="G16" s="1"/>
      <c r="H16" s="1"/>
    </row>
    <row r="17" spans="1:8" x14ac:dyDescent="0.25">
      <c r="A17" s="29">
        <v>45500</v>
      </c>
      <c r="B17" s="3" t="s">
        <v>105</v>
      </c>
      <c r="C17" s="30" t="s">
        <v>58</v>
      </c>
      <c r="D17" s="31" t="s">
        <v>48</v>
      </c>
      <c r="E17" s="32" t="s">
        <v>551</v>
      </c>
      <c r="F17" s="36"/>
      <c r="G17" s="34">
        <v>72480</v>
      </c>
      <c r="H17" s="35"/>
    </row>
    <row r="18" spans="1:8" ht="36" x14ac:dyDescent="0.25">
      <c r="A18" s="27"/>
      <c r="B18" s="2" t="s">
        <v>40</v>
      </c>
      <c r="C18" s="43" t="s">
        <v>552</v>
      </c>
      <c r="D18" s="1"/>
      <c r="E18" s="1"/>
      <c r="F18" s="1"/>
      <c r="G18" s="1"/>
      <c r="H18" s="1"/>
    </row>
    <row r="19" spans="1:8" x14ac:dyDescent="0.25">
      <c r="A19" s="29">
        <v>45520</v>
      </c>
      <c r="B19" s="3" t="s">
        <v>105</v>
      </c>
      <c r="C19" s="30" t="s">
        <v>553</v>
      </c>
      <c r="D19" s="31" t="s">
        <v>48</v>
      </c>
      <c r="E19" s="32" t="s">
        <v>554</v>
      </c>
      <c r="F19" s="36"/>
      <c r="G19" s="34">
        <v>15644</v>
      </c>
      <c r="H19" s="35"/>
    </row>
    <row r="20" spans="1:8" ht="48" x14ac:dyDescent="0.25">
      <c r="A20" s="27"/>
      <c r="B20" s="2" t="s">
        <v>40</v>
      </c>
      <c r="C20" s="43" t="s">
        <v>555</v>
      </c>
      <c r="D20" s="1"/>
      <c r="E20" s="1"/>
      <c r="F20" s="1"/>
      <c r="G20" s="1"/>
      <c r="H20" s="1"/>
    </row>
    <row r="21" spans="1:8" x14ac:dyDescent="0.25">
      <c r="A21" s="29">
        <v>45520</v>
      </c>
      <c r="B21" s="3" t="s">
        <v>105</v>
      </c>
      <c r="C21" s="30" t="s">
        <v>556</v>
      </c>
      <c r="D21" s="31" t="s">
        <v>48</v>
      </c>
      <c r="E21" s="32" t="s">
        <v>557</v>
      </c>
      <c r="F21" s="36"/>
      <c r="G21" s="34">
        <v>12018.7</v>
      </c>
      <c r="H21" s="35"/>
    </row>
    <row r="22" spans="1:8" ht="48" x14ac:dyDescent="0.25">
      <c r="A22" s="27"/>
      <c r="B22" s="2" t="s">
        <v>40</v>
      </c>
      <c r="C22" s="43" t="s">
        <v>558</v>
      </c>
      <c r="D22" s="1"/>
      <c r="E22" s="1"/>
      <c r="F22" s="1"/>
      <c r="G22" s="1"/>
      <c r="H22" s="1"/>
    </row>
    <row r="23" spans="1:8" x14ac:dyDescent="0.25">
      <c r="A23" s="29">
        <v>45526</v>
      </c>
      <c r="B23" s="3" t="s">
        <v>105</v>
      </c>
      <c r="C23" s="30" t="s">
        <v>559</v>
      </c>
      <c r="D23" s="31" t="s">
        <v>48</v>
      </c>
      <c r="E23" s="32" t="s">
        <v>560</v>
      </c>
      <c r="F23" s="36"/>
      <c r="G23" s="34">
        <v>111000</v>
      </c>
      <c r="H23" s="35"/>
    </row>
    <row r="24" spans="1:8" ht="120" x14ac:dyDescent="0.25">
      <c r="A24" s="27"/>
      <c r="B24" s="2" t="s">
        <v>40</v>
      </c>
      <c r="C24" s="43" t="s">
        <v>561</v>
      </c>
      <c r="D24" s="1"/>
      <c r="E24" s="1"/>
      <c r="F24" s="1"/>
      <c r="G24" s="1"/>
      <c r="H24" s="1"/>
    </row>
    <row r="25" spans="1:8" x14ac:dyDescent="0.25">
      <c r="A25" s="29">
        <v>45528</v>
      </c>
      <c r="B25" s="3" t="s">
        <v>105</v>
      </c>
      <c r="C25" s="30" t="s">
        <v>556</v>
      </c>
      <c r="D25" s="31" t="s">
        <v>48</v>
      </c>
      <c r="E25" s="32" t="s">
        <v>562</v>
      </c>
      <c r="F25" s="36"/>
      <c r="G25" s="34">
        <v>1955.2</v>
      </c>
      <c r="H25" s="35"/>
    </row>
    <row r="26" spans="1:8" ht="48" x14ac:dyDescent="0.25">
      <c r="A26" s="27"/>
      <c r="B26" s="2" t="s">
        <v>40</v>
      </c>
      <c r="C26" s="43" t="s">
        <v>563</v>
      </c>
      <c r="D26" s="1"/>
      <c r="E26" s="1"/>
      <c r="F26" s="1"/>
      <c r="G26" s="1"/>
      <c r="H26" s="1"/>
    </row>
    <row r="27" spans="1:8" x14ac:dyDescent="0.25">
      <c r="A27" s="29">
        <v>45539</v>
      </c>
      <c r="B27" s="3" t="s">
        <v>105</v>
      </c>
      <c r="C27" s="30" t="s">
        <v>564</v>
      </c>
      <c r="D27" s="31" t="s">
        <v>48</v>
      </c>
      <c r="E27" s="32" t="s">
        <v>565</v>
      </c>
      <c r="F27" s="36"/>
      <c r="G27" s="34">
        <v>14816</v>
      </c>
      <c r="H27" s="35"/>
    </row>
    <row r="28" spans="1:8" ht="24" x14ac:dyDescent="0.25">
      <c r="A28" s="27"/>
      <c r="B28" s="2" t="s">
        <v>40</v>
      </c>
      <c r="C28" s="43" t="s">
        <v>566</v>
      </c>
      <c r="D28" s="1"/>
      <c r="E28" s="1"/>
      <c r="F28" s="1"/>
      <c r="G28" s="1"/>
      <c r="H28" s="1"/>
    </row>
    <row r="29" spans="1:8" x14ac:dyDescent="0.25">
      <c r="A29" s="61">
        <v>688702.62</v>
      </c>
      <c r="B29" s="61"/>
      <c r="C29" s="61"/>
      <c r="D29" s="61"/>
      <c r="E29" s="61"/>
      <c r="F29" s="61"/>
      <c r="G29" s="23"/>
      <c r="H29" s="1"/>
    </row>
    <row r="30" spans="1:8" x14ac:dyDescent="0.25">
      <c r="A30" s="24" t="s">
        <v>40</v>
      </c>
      <c r="B30" s="2" t="s">
        <v>103</v>
      </c>
      <c r="C30" s="25" t="s">
        <v>50</v>
      </c>
      <c r="D30" s="62"/>
      <c r="E30" s="62"/>
      <c r="F30" s="62"/>
      <c r="G30" s="26">
        <v>688702.62</v>
      </c>
      <c r="H30" s="1"/>
    </row>
    <row r="31" spans="1:8" x14ac:dyDescent="0.25">
      <c r="A31" s="63">
        <v>688702.62</v>
      </c>
      <c r="B31" s="63"/>
      <c r="C31" s="63"/>
      <c r="D31" s="63"/>
      <c r="E31" s="63"/>
      <c r="F31" s="63"/>
      <c r="G31" s="20">
        <v>688702.62</v>
      </c>
      <c r="H31" s="1"/>
    </row>
    <row r="32" spans="1:8" x14ac:dyDescent="0.25">
      <c r="A32" s="48" t="s">
        <v>837</v>
      </c>
      <c r="B32" s="1"/>
      <c r="C32" s="1"/>
      <c r="D32" s="1"/>
      <c r="E32" s="1"/>
      <c r="F32" s="1"/>
      <c r="G32" s="1"/>
      <c r="H32" s="1"/>
    </row>
  </sheetData>
  <mergeCells count="17">
    <mergeCell ref="B13:C13"/>
    <mergeCell ref="C14:E14"/>
    <mergeCell ref="A29:F29"/>
    <mergeCell ref="D30:F30"/>
    <mergeCell ref="A31:F31"/>
    <mergeCell ref="A12:C12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D1678-4403-439E-836D-7B32A5E20ED6}">
  <dimension ref="A1:H42"/>
  <sheetViews>
    <sheetView topLeftCell="A31" workbookViewId="0">
      <selection activeCell="E24" sqref="E24"/>
    </sheetView>
  </sheetViews>
  <sheetFormatPr defaultRowHeight="15" x14ac:dyDescent="0.25"/>
  <cols>
    <col min="1" max="1" width="18.42578125" customWidth="1"/>
    <col min="2" max="2" width="3.28515625" bestFit="1" customWidth="1"/>
    <col min="3" max="3" width="31" bestFit="1" customWidth="1"/>
    <col min="4" max="4" width="8" bestFit="1" customWidth="1"/>
    <col min="5" max="5" width="16.85546875" bestFit="1" customWidth="1"/>
    <col min="6" max="6" width="9.85546875" bestFit="1" customWidth="1"/>
    <col min="7" max="7" width="10.5703125" bestFit="1" customWidth="1"/>
    <col min="8" max="8" width="5.8554687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29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37">
        <v>45474</v>
      </c>
      <c r="B14" s="2" t="s">
        <v>103</v>
      </c>
      <c r="C14" s="60" t="s">
        <v>104</v>
      </c>
      <c r="D14" s="60"/>
      <c r="E14" s="60"/>
      <c r="F14" s="38">
        <v>545327.46</v>
      </c>
      <c r="G14" s="39"/>
      <c r="H14" s="1"/>
    </row>
    <row r="15" spans="1:8" x14ac:dyDescent="0.25">
      <c r="A15" s="29">
        <v>45493</v>
      </c>
      <c r="B15" s="3" t="s">
        <v>105</v>
      </c>
      <c r="C15" s="30" t="s">
        <v>567</v>
      </c>
      <c r="D15" s="31" t="s">
        <v>48</v>
      </c>
      <c r="E15" s="32" t="s">
        <v>568</v>
      </c>
      <c r="F15" s="36"/>
      <c r="G15" s="34">
        <v>131250</v>
      </c>
      <c r="H15" s="35"/>
    </row>
    <row r="16" spans="1:8" ht="36" x14ac:dyDescent="0.25">
      <c r="A16" s="27"/>
      <c r="B16" s="2" t="s">
        <v>40</v>
      </c>
      <c r="C16" s="43" t="s">
        <v>569</v>
      </c>
      <c r="D16" s="1"/>
      <c r="E16" s="1"/>
      <c r="F16" s="1"/>
      <c r="G16" s="1"/>
      <c r="H16" s="1"/>
    </row>
    <row r="17" spans="1:8" x14ac:dyDescent="0.25">
      <c r="A17" s="29">
        <v>45518</v>
      </c>
      <c r="B17" s="3" t="s">
        <v>105</v>
      </c>
      <c r="C17" s="30" t="s">
        <v>570</v>
      </c>
      <c r="D17" s="31" t="s">
        <v>48</v>
      </c>
      <c r="E17" s="32" t="s">
        <v>571</v>
      </c>
      <c r="F17" s="36"/>
      <c r="G17" s="34">
        <v>115500</v>
      </c>
      <c r="H17" s="35"/>
    </row>
    <row r="18" spans="1:8" ht="24" x14ac:dyDescent="0.25">
      <c r="A18" s="27"/>
      <c r="B18" s="2" t="s">
        <v>40</v>
      </c>
      <c r="C18" s="43" t="s">
        <v>572</v>
      </c>
      <c r="D18" s="1"/>
      <c r="E18" s="1"/>
      <c r="F18" s="1"/>
      <c r="G18" s="1"/>
      <c r="H18" s="1"/>
    </row>
    <row r="19" spans="1:8" x14ac:dyDescent="0.25">
      <c r="A19" s="29">
        <v>45522</v>
      </c>
      <c r="B19" s="3" t="s">
        <v>105</v>
      </c>
      <c r="C19" s="30" t="s">
        <v>570</v>
      </c>
      <c r="D19" s="31" t="s">
        <v>48</v>
      </c>
      <c r="E19" s="32" t="s">
        <v>573</v>
      </c>
      <c r="F19" s="36"/>
      <c r="G19" s="34">
        <v>111375</v>
      </c>
      <c r="H19" s="35"/>
    </row>
    <row r="20" spans="1:8" ht="36" x14ac:dyDescent="0.25">
      <c r="A20" s="27"/>
      <c r="B20" s="2" t="s">
        <v>40</v>
      </c>
      <c r="C20" s="43" t="s">
        <v>574</v>
      </c>
      <c r="D20" s="1"/>
      <c r="E20" s="1"/>
      <c r="F20" s="1"/>
      <c r="G20" s="1"/>
      <c r="H20" s="1"/>
    </row>
    <row r="21" spans="1:8" x14ac:dyDescent="0.25">
      <c r="A21" s="29">
        <v>45535</v>
      </c>
      <c r="B21" s="3" t="s">
        <v>105</v>
      </c>
      <c r="C21" s="30" t="s">
        <v>570</v>
      </c>
      <c r="D21" s="31" t="s">
        <v>48</v>
      </c>
      <c r="E21" s="32" t="s">
        <v>575</v>
      </c>
      <c r="F21" s="36"/>
      <c r="G21" s="34">
        <v>148500</v>
      </c>
      <c r="H21" s="35"/>
    </row>
    <row r="22" spans="1:8" ht="36" x14ac:dyDescent="0.25">
      <c r="A22" s="27"/>
      <c r="B22" s="2" t="s">
        <v>40</v>
      </c>
      <c r="C22" s="43" t="s">
        <v>576</v>
      </c>
      <c r="D22" s="1"/>
      <c r="E22" s="1"/>
      <c r="F22" s="1"/>
      <c r="G22" s="1"/>
      <c r="H22" s="1"/>
    </row>
    <row r="23" spans="1:8" x14ac:dyDescent="0.25">
      <c r="A23" s="29">
        <v>45538</v>
      </c>
      <c r="B23" s="3" t="s">
        <v>105</v>
      </c>
      <c r="C23" s="30" t="s">
        <v>570</v>
      </c>
      <c r="D23" s="31" t="s">
        <v>48</v>
      </c>
      <c r="E23" s="32" t="s">
        <v>577</v>
      </c>
      <c r="F23" s="36"/>
      <c r="G23" s="34">
        <v>111375</v>
      </c>
      <c r="H23" s="35"/>
    </row>
    <row r="24" spans="1:8" ht="36" x14ac:dyDescent="0.25">
      <c r="A24" s="27"/>
      <c r="B24" s="2" t="s">
        <v>40</v>
      </c>
      <c r="C24" s="43" t="s">
        <v>578</v>
      </c>
      <c r="D24" s="1"/>
      <c r="E24" s="1"/>
      <c r="F24" s="1"/>
      <c r="G24" s="1"/>
      <c r="H24" s="1"/>
    </row>
    <row r="25" spans="1:8" x14ac:dyDescent="0.25">
      <c r="A25" s="29">
        <v>45538</v>
      </c>
      <c r="B25" s="3" t="s">
        <v>105</v>
      </c>
      <c r="C25" s="30" t="s">
        <v>68</v>
      </c>
      <c r="D25" s="31" t="s">
        <v>48</v>
      </c>
      <c r="E25" s="32" t="s">
        <v>579</v>
      </c>
      <c r="F25" s="36"/>
      <c r="G25" s="34">
        <v>762.6</v>
      </c>
      <c r="H25" s="35"/>
    </row>
    <row r="26" spans="1:8" x14ac:dyDescent="0.25">
      <c r="A26" s="27"/>
      <c r="B26" s="2" t="s">
        <v>40</v>
      </c>
      <c r="C26" s="43" t="s">
        <v>85</v>
      </c>
      <c r="D26" s="1"/>
      <c r="E26" s="1"/>
      <c r="F26" s="1"/>
      <c r="G26" s="1"/>
      <c r="H26" s="1"/>
    </row>
    <row r="27" spans="1:8" x14ac:dyDescent="0.25">
      <c r="A27" s="29">
        <v>45538</v>
      </c>
      <c r="B27" s="3" t="s">
        <v>105</v>
      </c>
      <c r="C27" s="30" t="s">
        <v>68</v>
      </c>
      <c r="D27" s="31" t="s">
        <v>48</v>
      </c>
      <c r="E27" s="32" t="s">
        <v>580</v>
      </c>
      <c r="F27" s="36"/>
      <c r="G27" s="34">
        <v>31821.81</v>
      </c>
      <c r="H27" s="35"/>
    </row>
    <row r="28" spans="1:8" x14ac:dyDescent="0.25">
      <c r="A28" s="27"/>
      <c r="B28" s="2" t="s">
        <v>40</v>
      </c>
      <c r="C28" s="43" t="s">
        <v>85</v>
      </c>
      <c r="D28" s="1"/>
      <c r="E28" s="1"/>
      <c r="F28" s="1"/>
      <c r="G28" s="1"/>
      <c r="H28" s="1"/>
    </row>
    <row r="29" spans="1:8" x14ac:dyDescent="0.25">
      <c r="A29" s="29">
        <v>45540</v>
      </c>
      <c r="B29" s="3" t="s">
        <v>105</v>
      </c>
      <c r="C29" s="30" t="s">
        <v>68</v>
      </c>
      <c r="D29" s="31" t="s">
        <v>48</v>
      </c>
      <c r="E29" s="32" t="s">
        <v>581</v>
      </c>
      <c r="F29" s="36"/>
      <c r="G29" s="34">
        <v>43927.62</v>
      </c>
      <c r="H29" s="35"/>
    </row>
    <row r="30" spans="1:8" x14ac:dyDescent="0.25">
      <c r="A30" s="27"/>
      <c r="B30" s="2" t="s">
        <v>40</v>
      </c>
      <c r="C30" s="43" t="s">
        <v>85</v>
      </c>
      <c r="D30" s="1"/>
      <c r="E30" s="1"/>
      <c r="F30" s="1"/>
      <c r="G30" s="1"/>
      <c r="H30" s="1"/>
    </row>
    <row r="31" spans="1:8" x14ac:dyDescent="0.25">
      <c r="A31" s="29">
        <v>45556</v>
      </c>
      <c r="B31" s="3" t="s">
        <v>105</v>
      </c>
      <c r="C31" s="30" t="s">
        <v>68</v>
      </c>
      <c r="D31" s="31" t="s">
        <v>48</v>
      </c>
      <c r="E31" s="32" t="s">
        <v>582</v>
      </c>
      <c r="F31" s="36"/>
      <c r="G31" s="34">
        <v>5301</v>
      </c>
      <c r="H31" s="35"/>
    </row>
    <row r="32" spans="1:8" ht="36" x14ac:dyDescent="0.25">
      <c r="A32" s="27"/>
      <c r="B32" s="2" t="s">
        <v>40</v>
      </c>
      <c r="C32" s="43" t="s">
        <v>583</v>
      </c>
      <c r="D32" s="1"/>
      <c r="E32" s="1"/>
      <c r="F32" s="1"/>
      <c r="G32" s="1"/>
      <c r="H32" s="1"/>
    </row>
    <row r="33" spans="1:8" x14ac:dyDescent="0.25">
      <c r="A33" s="29">
        <v>45556</v>
      </c>
      <c r="B33" s="3" t="s">
        <v>105</v>
      </c>
      <c r="C33" s="30" t="s">
        <v>68</v>
      </c>
      <c r="D33" s="31" t="s">
        <v>48</v>
      </c>
      <c r="E33" s="32" t="s">
        <v>584</v>
      </c>
      <c r="F33" s="36"/>
      <c r="G33" s="34">
        <v>15903</v>
      </c>
      <c r="H33" s="35"/>
    </row>
    <row r="34" spans="1:8" ht="48" x14ac:dyDescent="0.25">
      <c r="A34" s="27"/>
      <c r="B34" s="2" t="s">
        <v>40</v>
      </c>
      <c r="C34" s="43" t="s">
        <v>585</v>
      </c>
      <c r="D34" s="1"/>
      <c r="E34" s="1"/>
      <c r="F34" s="1"/>
      <c r="G34" s="1"/>
      <c r="H34" s="1"/>
    </row>
    <row r="35" spans="1:8" x14ac:dyDescent="0.25">
      <c r="A35" s="29">
        <v>45560</v>
      </c>
      <c r="B35" s="3" t="s">
        <v>105</v>
      </c>
      <c r="C35" s="30" t="s">
        <v>570</v>
      </c>
      <c r="D35" s="31" t="s">
        <v>48</v>
      </c>
      <c r="E35" s="32" t="s">
        <v>586</v>
      </c>
      <c r="F35" s="36"/>
      <c r="G35" s="34">
        <v>148500</v>
      </c>
      <c r="H35" s="35"/>
    </row>
    <row r="36" spans="1:8" ht="24" x14ac:dyDescent="0.25">
      <c r="A36" s="27"/>
      <c r="B36" s="2" t="s">
        <v>40</v>
      </c>
      <c r="C36" s="43" t="s">
        <v>587</v>
      </c>
      <c r="D36" s="1"/>
      <c r="E36" s="1"/>
      <c r="F36" s="1"/>
      <c r="G36" s="1"/>
      <c r="H36" s="1"/>
    </row>
    <row r="37" spans="1:8" x14ac:dyDescent="0.25">
      <c r="A37" s="29">
        <v>45563</v>
      </c>
      <c r="B37" s="3" t="s">
        <v>105</v>
      </c>
      <c r="C37" s="30" t="s">
        <v>570</v>
      </c>
      <c r="D37" s="31" t="s">
        <v>48</v>
      </c>
      <c r="E37" s="32" t="s">
        <v>588</v>
      </c>
      <c r="F37" s="36"/>
      <c r="G37" s="34">
        <v>140250</v>
      </c>
      <c r="H37" s="35"/>
    </row>
    <row r="38" spans="1:8" ht="36" x14ac:dyDescent="0.25">
      <c r="A38" s="27"/>
      <c r="B38" s="2" t="s">
        <v>40</v>
      </c>
      <c r="C38" s="43" t="s">
        <v>589</v>
      </c>
      <c r="D38" s="1"/>
      <c r="E38" s="1"/>
      <c r="F38" s="1"/>
      <c r="G38" s="1"/>
      <c r="H38" s="1"/>
    </row>
    <row r="39" spans="1:8" x14ac:dyDescent="0.25">
      <c r="A39" s="61">
        <v>1549793.49</v>
      </c>
      <c r="B39" s="61"/>
      <c r="C39" s="61"/>
      <c r="D39" s="61"/>
      <c r="E39" s="61"/>
      <c r="F39" s="61"/>
      <c r="G39" s="23"/>
      <c r="H39" s="1"/>
    </row>
    <row r="40" spans="1:8" x14ac:dyDescent="0.25">
      <c r="A40" s="24" t="s">
        <v>40</v>
      </c>
      <c r="B40" s="2" t="s">
        <v>103</v>
      </c>
      <c r="C40" s="25" t="s">
        <v>50</v>
      </c>
      <c r="D40" s="62"/>
      <c r="E40" s="62"/>
      <c r="F40" s="62"/>
      <c r="G40" s="26">
        <v>1549793.49</v>
      </c>
      <c r="H40" s="1"/>
    </row>
    <row r="41" spans="1:8" x14ac:dyDescent="0.25">
      <c r="A41" s="63">
        <v>1549793.49</v>
      </c>
      <c r="B41" s="63"/>
      <c r="C41" s="63"/>
      <c r="D41" s="63"/>
      <c r="E41" s="63"/>
      <c r="F41" s="63"/>
      <c r="G41" s="20">
        <v>1549793.49</v>
      </c>
      <c r="H41" s="1"/>
    </row>
    <row r="42" spans="1:8" x14ac:dyDescent="0.25">
      <c r="A42" s="48" t="s">
        <v>837</v>
      </c>
      <c r="B42" s="1"/>
      <c r="C42" s="1"/>
      <c r="D42" s="1"/>
      <c r="E42" s="1"/>
      <c r="F42" s="1"/>
      <c r="G42" s="1"/>
      <c r="H42" s="1"/>
    </row>
  </sheetData>
  <mergeCells count="17">
    <mergeCell ref="B13:C13"/>
    <mergeCell ref="C14:E14"/>
    <mergeCell ref="A39:F39"/>
    <mergeCell ref="D40:F40"/>
    <mergeCell ref="A41:F41"/>
    <mergeCell ref="A12:C12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A40AC-A35D-4C7D-BF2D-3F53072EE1E4}">
  <dimension ref="A1:H392"/>
  <sheetViews>
    <sheetView topLeftCell="A362" workbookViewId="0">
      <selection activeCell="E375" sqref="E375"/>
    </sheetView>
  </sheetViews>
  <sheetFormatPr defaultRowHeight="15" x14ac:dyDescent="0.25"/>
  <cols>
    <col min="1" max="1" width="17.85546875" customWidth="1"/>
    <col min="2" max="2" width="3.28515625" bestFit="1" customWidth="1"/>
    <col min="3" max="3" width="53.85546875" bestFit="1" customWidth="1"/>
    <col min="4" max="4" width="8" bestFit="1" customWidth="1"/>
    <col min="5" max="5" width="13.7109375" bestFit="1" customWidth="1"/>
    <col min="6" max="6" width="11.5703125" bestFit="1" customWidth="1"/>
    <col min="7" max="7" width="14.5703125" style="52" bestFit="1" customWidth="1"/>
    <col min="8" max="8" width="5.8554687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54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54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54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54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54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54"/>
      <c r="H6" s="1"/>
    </row>
    <row r="7" spans="1:8" ht="15.75" x14ac:dyDescent="0.25">
      <c r="A7" s="58" t="s">
        <v>16</v>
      </c>
      <c r="B7" s="58"/>
      <c r="C7" s="58"/>
      <c r="D7" s="1"/>
      <c r="E7" s="1"/>
      <c r="F7" s="1"/>
      <c r="G7" s="54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54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54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54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54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54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68" t="s">
        <v>45</v>
      </c>
      <c r="H13" s="15" t="s">
        <v>46</v>
      </c>
    </row>
    <row r="14" spans="1:8" x14ac:dyDescent="0.25">
      <c r="A14" s="37">
        <v>45474</v>
      </c>
      <c r="B14" s="2" t="s">
        <v>103</v>
      </c>
      <c r="C14" s="60" t="s">
        <v>104</v>
      </c>
      <c r="D14" s="60"/>
      <c r="E14" s="60"/>
      <c r="F14" s="38">
        <v>15952385.5</v>
      </c>
      <c r="G14" s="69"/>
      <c r="H14" s="1"/>
    </row>
    <row r="15" spans="1:8" x14ac:dyDescent="0.25">
      <c r="A15" s="29">
        <v>45475</v>
      </c>
      <c r="B15" s="3" t="s">
        <v>105</v>
      </c>
      <c r="C15" s="30" t="s">
        <v>293</v>
      </c>
      <c r="D15" s="31" t="s">
        <v>48</v>
      </c>
      <c r="E15" s="32" t="s">
        <v>106</v>
      </c>
      <c r="F15" s="36"/>
      <c r="G15" s="70">
        <v>118571.42</v>
      </c>
      <c r="H15" s="35"/>
    </row>
    <row r="16" spans="1:8" x14ac:dyDescent="0.25">
      <c r="A16" s="27"/>
      <c r="B16" s="2" t="s">
        <v>40</v>
      </c>
      <c r="C16" s="43" t="s">
        <v>740</v>
      </c>
      <c r="D16" s="1"/>
      <c r="E16" s="1"/>
      <c r="F16" s="1"/>
      <c r="G16" s="54"/>
      <c r="H16" s="1"/>
    </row>
    <row r="17" spans="1:8" x14ac:dyDescent="0.25">
      <c r="A17" s="29">
        <v>45476</v>
      </c>
      <c r="B17" s="3" t="s">
        <v>105</v>
      </c>
      <c r="C17" s="30" t="s">
        <v>51</v>
      </c>
      <c r="D17" s="31" t="s">
        <v>48</v>
      </c>
      <c r="E17" s="32" t="s">
        <v>107</v>
      </c>
      <c r="F17" s="36"/>
      <c r="G17" s="70">
        <v>84000</v>
      </c>
      <c r="H17" s="35"/>
    </row>
    <row r="18" spans="1:8" x14ac:dyDescent="0.25">
      <c r="A18" s="27"/>
      <c r="B18" s="2" t="s">
        <v>40</v>
      </c>
      <c r="C18" s="43" t="s">
        <v>741</v>
      </c>
      <c r="D18" s="1"/>
      <c r="E18" s="1"/>
      <c r="F18" s="1"/>
      <c r="G18" s="54"/>
      <c r="H18" s="1"/>
    </row>
    <row r="19" spans="1:8" x14ac:dyDescent="0.25">
      <c r="A19" s="29">
        <v>45482</v>
      </c>
      <c r="B19" s="3" t="s">
        <v>105</v>
      </c>
      <c r="C19" s="30" t="s">
        <v>51</v>
      </c>
      <c r="D19" s="31" t="s">
        <v>48</v>
      </c>
      <c r="E19" s="32" t="s">
        <v>108</v>
      </c>
      <c r="F19" s="36"/>
      <c r="G19" s="70">
        <v>67500</v>
      </c>
      <c r="H19" s="35"/>
    </row>
    <row r="20" spans="1:8" x14ac:dyDescent="0.25">
      <c r="A20" s="27"/>
      <c r="B20" s="2" t="s">
        <v>40</v>
      </c>
      <c r="C20" s="43" t="s">
        <v>742</v>
      </c>
      <c r="D20" s="1"/>
      <c r="E20" s="1"/>
      <c r="F20" s="1"/>
      <c r="G20" s="54"/>
      <c r="H20" s="1"/>
    </row>
    <row r="21" spans="1:8" x14ac:dyDescent="0.25">
      <c r="A21" s="29">
        <v>45482</v>
      </c>
      <c r="B21" s="3" t="s">
        <v>105</v>
      </c>
      <c r="C21" s="30" t="s">
        <v>51</v>
      </c>
      <c r="D21" s="31" t="s">
        <v>48</v>
      </c>
      <c r="E21" s="32" t="s">
        <v>109</v>
      </c>
      <c r="F21" s="36"/>
      <c r="G21" s="70">
        <v>67500</v>
      </c>
      <c r="H21" s="35"/>
    </row>
    <row r="22" spans="1:8" x14ac:dyDescent="0.25">
      <c r="A22" s="27"/>
      <c r="B22" s="2" t="s">
        <v>40</v>
      </c>
      <c r="C22" s="43" t="s">
        <v>743</v>
      </c>
      <c r="D22" s="1"/>
      <c r="E22" s="1"/>
      <c r="F22" s="1"/>
      <c r="G22" s="54"/>
      <c r="H22" s="1"/>
    </row>
    <row r="23" spans="1:8" x14ac:dyDescent="0.25">
      <c r="A23" s="29">
        <v>45482</v>
      </c>
      <c r="B23" s="3" t="s">
        <v>105</v>
      </c>
      <c r="C23" s="30" t="s">
        <v>51</v>
      </c>
      <c r="D23" s="31" t="s">
        <v>48</v>
      </c>
      <c r="E23" s="32" t="s">
        <v>110</v>
      </c>
      <c r="F23" s="36"/>
      <c r="G23" s="70">
        <v>67500</v>
      </c>
      <c r="H23" s="35"/>
    </row>
    <row r="24" spans="1:8" x14ac:dyDescent="0.25">
      <c r="A24" s="27"/>
      <c r="B24" s="2" t="s">
        <v>40</v>
      </c>
      <c r="C24" s="43" t="s">
        <v>744</v>
      </c>
      <c r="D24" s="1"/>
      <c r="E24" s="1"/>
      <c r="F24" s="1"/>
      <c r="G24" s="54"/>
      <c r="H24" s="1"/>
    </row>
    <row r="25" spans="1:8" x14ac:dyDescent="0.25">
      <c r="A25" s="29">
        <v>45482</v>
      </c>
      <c r="B25" s="3" t="s">
        <v>105</v>
      </c>
      <c r="C25" s="30" t="s">
        <v>293</v>
      </c>
      <c r="D25" s="31" t="s">
        <v>48</v>
      </c>
      <c r="E25" s="32" t="s">
        <v>111</v>
      </c>
      <c r="F25" s="36"/>
      <c r="G25" s="70">
        <v>118571.42</v>
      </c>
      <c r="H25" s="35"/>
    </row>
    <row r="26" spans="1:8" x14ac:dyDescent="0.25">
      <c r="A26" s="27"/>
      <c r="B26" s="2" t="s">
        <v>40</v>
      </c>
      <c r="C26" s="43" t="s">
        <v>745</v>
      </c>
      <c r="D26" s="1"/>
      <c r="E26" s="1"/>
      <c r="F26" s="1"/>
      <c r="G26" s="54"/>
      <c r="H26" s="1"/>
    </row>
    <row r="27" spans="1:8" x14ac:dyDescent="0.25">
      <c r="A27" s="29">
        <v>45482</v>
      </c>
      <c r="B27" s="3" t="s">
        <v>105</v>
      </c>
      <c r="C27" s="30" t="s">
        <v>293</v>
      </c>
      <c r="D27" s="31" t="s">
        <v>48</v>
      </c>
      <c r="E27" s="32" t="s">
        <v>112</v>
      </c>
      <c r="F27" s="36"/>
      <c r="G27" s="70">
        <v>118571.42</v>
      </c>
      <c r="H27" s="35"/>
    </row>
    <row r="28" spans="1:8" x14ac:dyDescent="0.25">
      <c r="A28" s="27"/>
      <c r="B28" s="2" t="s">
        <v>40</v>
      </c>
      <c r="C28" s="43" t="s">
        <v>746</v>
      </c>
      <c r="D28" s="1"/>
      <c r="E28" s="1"/>
      <c r="F28" s="1"/>
      <c r="G28" s="54"/>
      <c r="H28" s="1"/>
    </row>
    <row r="29" spans="1:8" x14ac:dyDescent="0.25">
      <c r="A29" s="29">
        <v>45483</v>
      </c>
      <c r="B29" s="3" t="s">
        <v>105</v>
      </c>
      <c r="C29" s="30" t="s">
        <v>51</v>
      </c>
      <c r="D29" s="31" t="s">
        <v>48</v>
      </c>
      <c r="E29" s="32" t="s">
        <v>113</v>
      </c>
      <c r="F29" s="36"/>
      <c r="G29" s="70">
        <v>67500</v>
      </c>
      <c r="H29" s="35"/>
    </row>
    <row r="30" spans="1:8" x14ac:dyDescent="0.25">
      <c r="A30" s="27"/>
      <c r="B30" s="2" t="s">
        <v>40</v>
      </c>
      <c r="C30" s="43" t="s">
        <v>747</v>
      </c>
      <c r="D30" s="1"/>
      <c r="E30" s="1"/>
      <c r="F30" s="1"/>
      <c r="G30" s="54"/>
      <c r="H30" s="1"/>
    </row>
    <row r="31" spans="1:8" x14ac:dyDescent="0.25">
      <c r="A31" s="29">
        <v>45483</v>
      </c>
      <c r="B31" s="3" t="s">
        <v>105</v>
      </c>
      <c r="C31" s="30" t="s">
        <v>51</v>
      </c>
      <c r="D31" s="31" t="s">
        <v>48</v>
      </c>
      <c r="E31" s="32" t="s">
        <v>114</v>
      </c>
      <c r="F31" s="36"/>
      <c r="G31" s="70">
        <v>67500</v>
      </c>
      <c r="H31" s="35"/>
    </row>
    <row r="32" spans="1:8" x14ac:dyDescent="0.25">
      <c r="A32" s="27"/>
      <c r="B32" s="2" t="s">
        <v>40</v>
      </c>
      <c r="C32" s="43" t="s">
        <v>748</v>
      </c>
      <c r="D32" s="1"/>
      <c r="E32" s="1"/>
      <c r="F32" s="1"/>
      <c r="G32" s="54"/>
      <c r="H32" s="1"/>
    </row>
    <row r="33" spans="1:8" x14ac:dyDescent="0.25">
      <c r="A33" s="29">
        <v>45483</v>
      </c>
      <c r="B33" s="3" t="s">
        <v>105</v>
      </c>
      <c r="C33" s="30" t="s">
        <v>51</v>
      </c>
      <c r="D33" s="31" t="s">
        <v>48</v>
      </c>
      <c r="E33" s="32" t="s">
        <v>115</v>
      </c>
      <c r="F33" s="36"/>
      <c r="G33" s="70">
        <v>67500</v>
      </c>
      <c r="H33" s="35"/>
    </row>
    <row r="34" spans="1:8" x14ac:dyDescent="0.25">
      <c r="A34" s="27"/>
      <c r="B34" s="2" t="s">
        <v>40</v>
      </c>
      <c r="C34" s="43" t="s">
        <v>749</v>
      </c>
      <c r="D34" s="1"/>
      <c r="E34" s="1"/>
      <c r="F34" s="1"/>
      <c r="G34" s="54"/>
      <c r="H34" s="1"/>
    </row>
    <row r="35" spans="1:8" x14ac:dyDescent="0.25">
      <c r="A35" s="29">
        <v>45484</v>
      </c>
      <c r="B35" s="3" t="s">
        <v>105</v>
      </c>
      <c r="C35" s="30" t="s">
        <v>293</v>
      </c>
      <c r="D35" s="31" t="s">
        <v>48</v>
      </c>
      <c r="E35" s="32" t="s">
        <v>116</v>
      </c>
      <c r="F35" s="36"/>
      <c r="G35" s="70">
        <v>118571.42</v>
      </c>
      <c r="H35" s="35"/>
    </row>
    <row r="36" spans="1:8" x14ac:dyDescent="0.25">
      <c r="A36" s="27"/>
      <c r="B36" s="2" t="s">
        <v>40</v>
      </c>
      <c r="C36" s="43" t="s">
        <v>750</v>
      </c>
      <c r="D36" s="1"/>
      <c r="E36" s="1"/>
      <c r="F36" s="1"/>
      <c r="G36" s="54"/>
      <c r="H36" s="1"/>
    </row>
    <row r="37" spans="1:8" x14ac:dyDescent="0.25">
      <c r="A37" s="29">
        <v>45484</v>
      </c>
      <c r="B37" s="3" t="s">
        <v>105</v>
      </c>
      <c r="C37" s="30" t="s">
        <v>293</v>
      </c>
      <c r="D37" s="31" t="s">
        <v>48</v>
      </c>
      <c r="E37" s="32" t="s">
        <v>117</v>
      </c>
      <c r="F37" s="36"/>
      <c r="G37" s="70">
        <v>118571.42</v>
      </c>
      <c r="H37" s="35"/>
    </row>
    <row r="38" spans="1:8" x14ac:dyDescent="0.25">
      <c r="A38" s="27"/>
      <c r="B38" s="2" t="s">
        <v>40</v>
      </c>
      <c r="C38" s="43" t="s">
        <v>751</v>
      </c>
      <c r="D38" s="1"/>
      <c r="E38" s="1"/>
      <c r="F38" s="1"/>
      <c r="G38" s="54"/>
      <c r="H38" s="1"/>
    </row>
    <row r="39" spans="1:8" x14ac:dyDescent="0.25">
      <c r="A39" s="29">
        <v>45485</v>
      </c>
      <c r="B39" s="3" t="s">
        <v>105</v>
      </c>
      <c r="C39" s="30" t="s">
        <v>51</v>
      </c>
      <c r="D39" s="31" t="s">
        <v>48</v>
      </c>
      <c r="E39" s="32" t="s">
        <v>118</v>
      </c>
      <c r="F39" s="36"/>
      <c r="G39" s="70">
        <v>54000</v>
      </c>
      <c r="H39" s="35"/>
    </row>
    <row r="40" spans="1:8" x14ac:dyDescent="0.25">
      <c r="A40" s="27"/>
      <c r="B40" s="2" t="s">
        <v>40</v>
      </c>
      <c r="C40" s="43" t="s">
        <v>752</v>
      </c>
      <c r="D40" s="1"/>
      <c r="E40" s="1"/>
      <c r="F40" s="1"/>
      <c r="G40" s="54"/>
      <c r="H40" s="1"/>
    </row>
    <row r="41" spans="1:8" x14ac:dyDescent="0.25">
      <c r="A41" s="29">
        <v>45485</v>
      </c>
      <c r="B41" s="3" t="s">
        <v>105</v>
      </c>
      <c r="C41" s="30" t="s">
        <v>51</v>
      </c>
      <c r="D41" s="31" t="s">
        <v>48</v>
      </c>
      <c r="E41" s="32" t="s">
        <v>119</v>
      </c>
      <c r="F41" s="36"/>
      <c r="G41" s="70">
        <v>54000</v>
      </c>
      <c r="H41" s="35"/>
    </row>
    <row r="42" spans="1:8" x14ac:dyDescent="0.25">
      <c r="A42" s="27"/>
      <c r="B42" s="2" t="s">
        <v>40</v>
      </c>
      <c r="C42" s="43" t="s">
        <v>753</v>
      </c>
      <c r="D42" s="1"/>
      <c r="E42" s="1"/>
      <c r="F42" s="1"/>
      <c r="G42" s="54"/>
      <c r="H42" s="1"/>
    </row>
    <row r="43" spans="1:8" x14ac:dyDescent="0.25">
      <c r="A43" s="29">
        <v>45485</v>
      </c>
      <c r="B43" s="3" t="s">
        <v>105</v>
      </c>
      <c r="C43" s="30" t="s">
        <v>51</v>
      </c>
      <c r="D43" s="31" t="s">
        <v>48</v>
      </c>
      <c r="E43" s="32" t="s">
        <v>120</v>
      </c>
      <c r="F43" s="36"/>
      <c r="G43" s="70">
        <v>54000</v>
      </c>
      <c r="H43" s="35"/>
    </row>
    <row r="44" spans="1:8" x14ac:dyDescent="0.25">
      <c r="A44" s="27"/>
      <c r="B44" s="2" t="s">
        <v>40</v>
      </c>
      <c r="C44" s="43" t="s">
        <v>754</v>
      </c>
      <c r="D44" s="1"/>
      <c r="E44" s="1"/>
      <c r="F44" s="1"/>
      <c r="G44" s="54"/>
      <c r="H44" s="1"/>
    </row>
    <row r="45" spans="1:8" x14ac:dyDescent="0.25">
      <c r="A45" s="29">
        <v>45485</v>
      </c>
      <c r="B45" s="3" t="s">
        <v>105</v>
      </c>
      <c r="C45" s="30" t="s">
        <v>51</v>
      </c>
      <c r="D45" s="31" t="s">
        <v>48</v>
      </c>
      <c r="E45" s="32" t="s">
        <v>121</v>
      </c>
      <c r="F45" s="36"/>
      <c r="G45" s="70">
        <v>67500</v>
      </c>
      <c r="H45" s="35"/>
    </row>
    <row r="46" spans="1:8" x14ac:dyDescent="0.25">
      <c r="A46" s="27"/>
      <c r="B46" s="2" t="s">
        <v>40</v>
      </c>
      <c r="C46" s="43" t="s">
        <v>755</v>
      </c>
      <c r="D46" s="1"/>
      <c r="E46" s="1"/>
      <c r="F46" s="1"/>
      <c r="G46" s="54"/>
      <c r="H46" s="1"/>
    </row>
    <row r="47" spans="1:8" x14ac:dyDescent="0.25">
      <c r="A47" s="29">
        <v>45485</v>
      </c>
      <c r="B47" s="3" t="s">
        <v>105</v>
      </c>
      <c r="C47" s="30" t="s">
        <v>51</v>
      </c>
      <c r="D47" s="31" t="s">
        <v>48</v>
      </c>
      <c r="E47" s="32" t="s">
        <v>122</v>
      </c>
      <c r="F47" s="36"/>
      <c r="G47" s="70">
        <v>54000</v>
      </c>
      <c r="H47" s="35"/>
    </row>
    <row r="48" spans="1:8" x14ac:dyDescent="0.25">
      <c r="A48" s="27"/>
      <c r="B48" s="2" t="s">
        <v>40</v>
      </c>
      <c r="C48" s="43" t="s">
        <v>756</v>
      </c>
      <c r="D48" s="1"/>
      <c r="E48" s="1"/>
      <c r="F48" s="1"/>
      <c r="G48" s="54"/>
      <c r="H48" s="1"/>
    </row>
    <row r="49" spans="1:8" x14ac:dyDescent="0.25">
      <c r="A49" s="29">
        <v>45485</v>
      </c>
      <c r="B49" s="3" t="s">
        <v>105</v>
      </c>
      <c r="C49" s="30" t="s">
        <v>51</v>
      </c>
      <c r="D49" s="31" t="s">
        <v>48</v>
      </c>
      <c r="E49" s="32" t="s">
        <v>123</v>
      </c>
      <c r="F49" s="36"/>
      <c r="G49" s="70">
        <v>54000</v>
      </c>
      <c r="H49" s="35"/>
    </row>
    <row r="50" spans="1:8" x14ac:dyDescent="0.25">
      <c r="A50" s="27"/>
      <c r="B50" s="2" t="s">
        <v>40</v>
      </c>
      <c r="C50" s="43" t="s">
        <v>757</v>
      </c>
      <c r="D50" s="1"/>
      <c r="E50" s="1"/>
      <c r="F50" s="1"/>
      <c r="G50" s="54"/>
      <c r="H50" s="1"/>
    </row>
    <row r="51" spans="1:8" x14ac:dyDescent="0.25">
      <c r="A51" s="29">
        <v>45489</v>
      </c>
      <c r="B51" s="3" t="s">
        <v>105</v>
      </c>
      <c r="C51" s="30" t="s">
        <v>51</v>
      </c>
      <c r="D51" s="31" t="s">
        <v>48</v>
      </c>
      <c r="E51" s="32" t="s">
        <v>124</v>
      </c>
      <c r="F51" s="36"/>
      <c r="G51" s="70">
        <v>81000</v>
      </c>
      <c r="H51" s="35"/>
    </row>
    <row r="52" spans="1:8" x14ac:dyDescent="0.25">
      <c r="A52" s="27"/>
      <c r="B52" s="2" t="s">
        <v>40</v>
      </c>
      <c r="C52" s="43" t="s">
        <v>758</v>
      </c>
      <c r="D52" s="1"/>
      <c r="E52" s="1"/>
      <c r="F52" s="1"/>
      <c r="G52" s="54"/>
      <c r="H52" s="1"/>
    </row>
    <row r="53" spans="1:8" x14ac:dyDescent="0.25">
      <c r="A53" s="29">
        <v>45489</v>
      </c>
      <c r="B53" s="3" t="s">
        <v>105</v>
      </c>
      <c r="C53" s="30" t="s">
        <v>51</v>
      </c>
      <c r="D53" s="31" t="s">
        <v>48</v>
      </c>
      <c r="E53" s="32" t="s">
        <v>125</v>
      </c>
      <c r="F53" s="36"/>
      <c r="G53" s="70">
        <v>81000</v>
      </c>
      <c r="H53" s="35"/>
    </row>
    <row r="54" spans="1:8" x14ac:dyDescent="0.25">
      <c r="A54" s="27"/>
      <c r="B54" s="2" t="s">
        <v>40</v>
      </c>
      <c r="C54" s="43" t="s">
        <v>759</v>
      </c>
      <c r="D54" s="1"/>
      <c r="E54" s="1"/>
      <c r="F54" s="1"/>
      <c r="G54" s="54"/>
      <c r="H54" s="1"/>
    </row>
    <row r="55" spans="1:8" x14ac:dyDescent="0.25">
      <c r="A55" s="29">
        <v>45489</v>
      </c>
      <c r="B55" s="3" t="s">
        <v>105</v>
      </c>
      <c r="C55" s="30" t="s">
        <v>51</v>
      </c>
      <c r="D55" s="31" t="s">
        <v>48</v>
      </c>
      <c r="E55" s="32" t="s">
        <v>126</v>
      </c>
      <c r="F55" s="36"/>
      <c r="G55" s="70">
        <v>54000</v>
      </c>
      <c r="H55" s="35"/>
    </row>
    <row r="56" spans="1:8" x14ac:dyDescent="0.25">
      <c r="A56" s="27"/>
      <c r="B56" s="2" t="s">
        <v>40</v>
      </c>
      <c r="C56" s="43" t="s">
        <v>760</v>
      </c>
      <c r="D56" s="1"/>
      <c r="E56" s="1"/>
      <c r="F56" s="1"/>
      <c r="G56" s="54"/>
      <c r="H56" s="1"/>
    </row>
    <row r="57" spans="1:8" x14ac:dyDescent="0.25">
      <c r="A57" s="29">
        <v>45489</v>
      </c>
      <c r="B57" s="3" t="s">
        <v>105</v>
      </c>
      <c r="C57" s="30" t="s">
        <v>51</v>
      </c>
      <c r="D57" s="31" t="s">
        <v>48</v>
      </c>
      <c r="E57" s="32" t="s">
        <v>127</v>
      </c>
      <c r="F57" s="36"/>
      <c r="G57" s="70">
        <v>54000</v>
      </c>
      <c r="H57" s="35"/>
    </row>
    <row r="58" spans="1:8" x14ac:dyDescent="0.25">
      <c r="A58" s="27"/>
      <c r="B58" s="2" t="s">
        <v>40</v>
      </c>
      <c r="C58" s="43" t="s">
        <v>761</v>
      </c>
      <c r="D58" s="1"/>
      <c r="E58" s="1"/>
      <c r="F58" s="1"/>
      <c r="G58" s="54"/>
      <c r="H58" s="1"/>
    </row>
    <row r="59" spans="1:8" x14ac:dyDescent="0.25">
      <c r="A59" s="29">
        <v>45495</v>
      </c>
      <c r="B59" s="3" t="s">
        <v>105</v>
      </c>
      <c r="C59" s="30" t="s">
        <v>293</v>
      </c>
      <c r="D59" s="31" t="s">
        <v>48</v>
      </c>
      <c r="E59" s="32" t="s">
        <v>128</v>
      </c>
      <c r="F59" s="36"/>
      <c r="G59" s="70">
        <v>118571.42</v>
      </c>
      <c r="H59" s="35"/>
    </row>
    <row r="60" spans="1:8" x14ac:dyDescent="0.25">
      <c r="A60" s="27"/>
      <c r="B60" s="2" t="s">
        <v>40</v>
      </c>
      <c r="C60" s="43" t="s">
        <v>762</v>
      </c>
      <c r="D60" s="1"/>
      <c r="E60" s="1"/>
      <c r="F60" s="1"/>
      <c r="G60" s="54"/>
      <c r="H60" s="1"/>
    </row>
    <row r="61" spans="1:8" x14ac:dyDescent="0.25">
      <c r="A61" s="29">
        <v>45495</v>
      </c>
      <c r="B61" s="3" t="s">
        <v>105</v>
      </c>
      <c r="C61" s="30" t="s">
        <v>293</v>
      </c>
      <c r="D61" s="31" t="s">
        <v>48</v>
      </c>
      <c r="E61" s="32" t="s">
        <v>129</v>
      </c>
      <c r="F61" s="36"/>
      <c r="G61" s="70">
        <v>118571.42</v>
      </c>
      <c r="H61" s="35"/>
    </row>
    <row r="62" spans="1:8" x14ac:dyDescent="0.25">
      <c r="A62" s="27"/>
      <c r="B62" s="2" t="s">
        <v>40</v>
      </c>
      <c r="C62" s="43" t="s">
        <v>763</v>
      </c>
      <c r="D62" s="1"/>
      <c r="E62" s="1"/>
      <c r="F62" s="1"/>
      <c r="G62" s="54"/>
      <c r="H62" s="1"/>
    </row>
    <row r="63" spans="1:8" x14ac:dyDescent="0.25">
      <c r="A63" s="29">
        <v>45495</v>
      </c>
      <c r="B63" s="3" t="s">
        <v>105</v>
      </c>
      <c r="C63" s="30" t="s">
        <v>51</v>
      </c>
      <c r="D63" s="31" t="s">
        <v>48</v>
      </c>
      <c r="E63" s="32" t="s">
        <v>40</v>
      </c>
      <c r="F63" s="36"/>
      <c r="G63" s="70">
        <v>66250</v>
      </c>
      <c r="H63" s="35"/>
    </row>
    <row r="64" spans="1:8" x14ac:dyDescent="0.25">
      <c r="A64" s="27"/>
      <c r="B64" s="2" t="s">
        <v>40</v>
      </c>
      <c r="C64" s="43" t="s">
        <v>764</v>
      </c>
      <c r="D64" s="1"/>
      <c r="E64" s="1"/>
      <c r="F64" s="1"/>
      <c r="G64" s="54"/>
      <c r="H64" s="1"/>
    </row>
    <row r="65" spans="1:8" x14ac:dyDescent="0.25">
      <c r="A65" s="29">
        <v>45495</v>
      </c>
      <c r="B65" s="3" t="s">
        <v>105</v>
      </c>
      <c r="C65" s="30" t="s">
        <v>51</v>
      </c>
      <c r="D65" s="31" t="s">
        <v>48</v>
      </c>
      <c r="E65" s="32" t="s">
        <v>130</v>
      </c>
      <c r="F65" s="36"/>
      <c r="G65" s="70">
        <v>66250</v>
      </c>
      <c r="H65" s="35"/>
    </row>
    <row r="66" spans="1:8" x14ac:dyDescent="0.25">
      <c r="A66" s="27"/>
      <c r="B66" s="2" t="s">
        <v>40</v>
      </c>
      <c r="C66" s="43" t="s">
        <v>765</v>
      </c>
      <c r="D66" s="1"/>
      <c r="E66" s="1"/>
      <c r="F66" s="1"/>
      <c r="G66" s="54"/>
      <c r="H66" s="1"/>
    </row>
    <row r="67" spans="1:8" x14ac:dyDescent="0.25">
      <c r="A67" s="29">
        <v>45495</v>
      </c>
      <c r="B67" s="3" t="s">
        <v>105</v>
      </c>
      <c r="C67" s="30" t="s">
        <v>51</v>
      </c>
      <c r="D67" s="31" t="s">
        <v>48</v>
      </c>
      <c r="E67" s="32" t="s">
        <v>131</v>
      </c>
      <c r="F67" s="36"/>
      <c r="G67" s="70">
        <v>66250</v>
      </c>
      <c r="H67" s="35"/>
    </row>
    <row r="68" spans="1:8" x14ac:dyDescent="0.25">
      <c r="A68" s="27"/>
      <c r="B68" s="2" t="s">
        <v>40</v>
      </c>
      <c r="C68" s="43" t="s">
        <v>766</v>
      </c>
      <c r="D68" s="1"/>
      <c r="E68" s="1"/>
      <c r="F68" s="1"/>
      <c r="G68" s="54"/>
      <c r="H68" s="1"/>
    </row>
    <row r="69" spans="1:8" x14ac:dyDescent="0.25">
      <c r="A69" s="29">
        <v>45495</v>
      </c>
      <c r="B69" s="3" t="s">
        <v>105</v>
      </c>
      <c r="C69" s="30" t="s">
        <v>51</v>
      </c>
      <c r="D69" s="31" t="s">
        <v>48</v>
      </c>
      <c r="E69" s="32" t="s">
        <v>132</v>
      </c>
      <c r="F69" s="36"/>
      <c r="G69" s="70">
        <v>66250</v>
      </c>
      <c r="H69" s="35"/>
    </row>
    <row r="70" spans="1:8" x14ac:dyDescent="0.25">
      <c r="A70" s="27"/>
      <c r="B70" s="2" t="s">
        <v>40</v>
      </c>
      <c r="C70" s="43" t="s">
        <v>767</v>
      </c>
      <c r="D70" s="1"/>
      <c r="E70" s="1"/>
      <c r="F70" s="1"/>
      <c r="G70" s="54"/>
      <c r="H70" s="1"/>
    </row>
    <row r="71" spans="1:8" x14ac:dyDescent="0.25">
      <c r="A71" s="29">
        <v>45495</v>
      </c>
      <c r="B71" s="3" t="s">
        <v>105</v>
      </c>
      <c r="C71" s="30" t="s">
        <v>51</v>
      </c>
      <c r="D71" s="31" t="s">
        <v>48</v>
      </c>
      <c r="E71" s="32" t="s">
        <v>133</v>
      </c>
      <c r="F71" s="36"/>
      <c r="G71" s="70">
        <v>66250</v>
      </c>
      <c r="H71" s="35"/>
    </row>
    <row r="72" spans="1:8" x14ac:dyDescent="0.25">
      <c r="A72" s="27"/>
      <c r="B72" s="2" t="s">
        <v>40</v>
      </c>
      <c r="C72" s="43" t="s">
        <v>768</v>
      </c>
      <c r="D72" s="1"/>
      <c r="E72" s="1"/>
      <c r="F72" s="1"/>
      <c r="G72" s="54"/>
      <c r="H72" s="1"/>
    </row>
    <row r="73" spans="1:8" x14ac:dyDescent="0.25">
      <c r="A73" s="29">
        <v>45495</v>
      </c>
      <c r="B73" s="3" t="s">
        <v>105</v>
      </c>
      <c r="C73" s="30" t="s">
        <v>51</v>
      </c>
      <c r="D73" s="31" t="s">
        <v>48</v>
      </c>
      <c r="E73" s="32" t="s">
        <v>134</v>
      </c>
      <c r="F73" s="36"/>
      <c r="G73" s="70">
        <v>66250</v>
      </c>
      <c r="H73" s="35"/>
    </row>
    <row r="74" spans="1:8" x14ac:dyDescent="0.25">
      <c r="A74" s="27"/>
      <c r="B74" s="2" t="s">
        <v>40</v>
      </c>
      <c r="C74" s="43" t="s">
        <v>769</v>
      </c>
      <c r="D74" s="1"/>
      <c r="E74" s="1"/>
      <c r="F74" s="1"/>
      <c r="G74" s="54"/>
      <c r="H74" s="1"/>
    </row>
    <row r="75" spans="1:8" x14ac:dyDescent="0.25">
      <c r="A75" s="29">
        <v>45495</v>
      </c>
      <c r="B75" s="3" t="s">
        <v>105</v>
      </c>
      <c r="C75" s="30" t="s">
        <v>51</v>
      </c>
      <c r="D75" s="31" t="s">
        <v>48</v>
      </c>
      <c r="E75" s="32" t="s">
        <v>135</v>
      </c>
      <c r="F75" s="36"/>
      <c r="G75" s="70">
        <v>66250</v>
      </c>
      <c r="H75" s="35"/>
    </row>
    <row r="76" spans="1:8" x14ac:dyDescent="0.25">
      <c r="A76" s="27"/>
      <c r="B76" s="2" t="s">
        <v>40</v>
      </c>
      <c r="C76" s="43" t="s">
        <v>770</v>
      </c>
      <c r="D76" s="1"/>
      <c r="E76" s="1"/>
      <c r="F76" s="1"/>
      <c r="G76" s="54"/>
      <c r="H76" s="1"/>
    </row>
    <row r="77" spans="1:8" x14ac:dyDescent="0.25">
      <c r="A77" s="29">
        <v>45495</v>
      </c>
      <c r="B77" s="3" t="s">
        <v>105</v>
      </c>
      <c r="C77" s="30" t="s">
        <v>51</v>
      </c>
      <c r="D77" s="31" t="s">
        <v>48</v>
      </c>
      <c r="E77" s="32" t="s">
        <v>136</v>
      </c>
      <c r="F77" s="36"/>
      <c r="G77" s="70">
        <v>66250</v>
      </c>
      <c r="H77" s="35"/>
    </row>
    <row r="78" spans="1:8" x14ac:dyDescent="0.25">
      <c r="A78" s="27"/>
      <c r="B78" s="2" t="s">
        <v>40</v>
      </c>
      <c r="C78" s="43" t="s">
        <v>771</v>
      </c>
      <c r="D78" s="1"/>
      <c r="E78" s="1"/>
      <c r="F78" s="1"/>
      <c r="G78" s="54"/>
      <c r="H78" s="1"/>
    </row>
    <row r="79" spans="1:8" x14ac:dyDescent="0.25">
      <c r="A79" s="29">
        <v>45495</v>
      </c>
      <c r="B79" s="3" t="s">
        <v>105</v>
      </c>
      <c r="C79" s="30" t="s">
        <v>293</v>
      </c>
      <c r="D79" s="31" t="s">
        <v>48</v>
      </c>
      <c r="E79" s="32" t="s">
        <v>137</v>
      </c>
      <c r="F79" s="36"/>
      <c r="G79" s="70">
        <v>118571.42</v>
      </c>
      <c r="H79" s="35"/>
    </row>
    <row r="80" spans="1:8" x14ac:dyDescent="0.25">
      <c r="A80" s="27"/>
      <c r="B80" s="2" t="s">
        <v>40</v>
      </c>
      <c r="C80" s="43" t="s">
        <v>772</v>
      </c>
      <c r="D80" s="1"/>
      <c r="E80" s="1"/>
      <c r="F80" s="1"/>
      <c r="G80" s="54"/>
      <c r="H80" s="1"/>
    </row>
    <row r="81" spans="1:8" x14ac:dyDescent="0.25">
      <c r="A81" s="29">
        <v>45500</v>
      </c>
      <c r="B81" s="3" t="s">
        <v>105</v>
      </c>
      <c r="C81" s="30" t="s">
        <v>293</v>
      </c>
      <c r="D81" s="31" t="s">
        <v>48</v>
      </c>
      <c r="E81" s="32" t="s">
        <v>138</v>
      </c>
      <c r="F81" s="36"/>
      <c r="G81" s="70">
        <v>118571.42</v>
      </c>
      <c r="H81" s="35"/>
    </row>
    <row r="82" spans="1:8" x14ac:dyDescent="0.25">
      <c r="A82" s="27"/>
      <c r="B82" s="2" t="s">
        <v>40</v>
      </c>
      <c r="C82" s="43" t="s">
        <v>773</v>
      </c>
      <c r="D82" s="1"/>
      <c r="E82" s="1"/>
      <c r="F82" s="1"/>
      <c r="G82" s="54"/>
      <c r="H82" s="1"/>
    </row>
    <row r="83" spans="1:8" x14ac:dyDescent="0.25">
      <c r="A83" s="29">
        <v>45500</v>
      </c>
      <c r="B83" s="3" t="s">
        <v>105</v>
      </c>
      <c r="C83" s="30" t="s">
        <v>51</v>
      </c>
      <c r="D83" s="31" t="s">
        <v>48</v>
      </c>
      <c r="E83" s="32" t="s">
        <v>139</v>
      </c>
      <c r="F83" s="36"/>
      <c r="G83" s="70">
        <v>53000</v>
      </c>
      <c r="H83" s="35"/>
    </row>
    <row r="84" spans="1:8" ht="24" x14ac:dyDescent="0.25">
      <c r="A84" s="27"/>
      <c r="B84" s="2" t="s">
        <v>40</v>
      </c>
      <c r="C84" s="43" t="s">
        <v>774</v>
      </c>
      <c r="D84" s="1"/>
      <c r="E84" s="1"/>
      <c r="F84" s="1"/>
      <c r="G84" s="54"/>
      <c r="H84" s="1"/>
    </row>
    <row r="85" spans="1:8" x14ac:dyDescent="0.25">
      <c r="A85" s="29">
        <v>45500</v>
      </c>
      <c r="B85" s="3" t="s">
        <v>105</v>
      </c>
      <c r="C85" s="30" t="s">
        <v>51</v>
      </c>
      <c r="D85" s="31" t="s">
        <v>48</v>
      </c>
      <c r="E85" s="32" t="s">
        <v>140</v>
      </c>
      <c r="F85" s="36"/>
      <c r="G85" s="70">
        <v>53000</v>
      </c>
      <c r="H85" s="35"/>
    </row>
    <row r="86" spans="1:8" ht="24" x14ac:dyDescent="0.25">
      <c r="A86" s="27"/>
      <c r="B86" s="2" t="s">
        <v>40</v>
      </c>
      <c r="C86" s="43" t="s">
        <v>775</v>
      </c>
      <c r="D86" s="1"/>
      <c r="E86" s="1"/>
      <c r="F86" s="1"/>
      <c r="G86" s="54"/>
      <c r="H86" s="1"/>
    </row>
    <row r="87" spans="1:8" x14ac:dyDescent="0.25">
      <c r="A87" s="29">
        <v>45500</v>
      </c>
      <c r="B87" s="3" t="s">
        <v>105</v>
      </c>
      <c r="C87" s="30" t="s">
        <v>51</v>
      </c>
      <c r="D87" s="31" t="s">
        <v>48</v>
      </c>
      <c r="E87" s="32" t="s">
        <v>141</v>
      </c>
      <c r="F87" s="36"/>
      <c r="G87" s="70">
        <v>53000</v>
      </c>
      <c r="H87" s="35"/>
    </row>
    <row r="88" spans="1:8" ht="24" x14ac:dyDescent="0.25">
      <c r="A88" s="27"/>
      <c r="B88" s="2" t="s">
        <v>40</v>
      </c>
      <c r="C88" s="43" t="s">
        <v>776</v>
      </c>
      <c r="D88" s="1"/>
      <c r="E88" s="1"/>
      <c r="F88" s="1"/>
      <c r="G88" s="54"/>
      <c r="H88" s="1"/>
    </row>
    <row r="89" spans="1:8" x14ac:dyDescent="0.25">
      <c r="A89" s="29">
        <v>45500</v>
      </c>
      <c r="B89" s="3" t="s">
        <v>105</v>
      </c>
      <c r="C89" s="30" t="s">
        <v>51</v>
      </c>
      <c r="D89" s="31" t="s">
        <v>48</v>
      </c>
      <c r="E89" s="32" t="s">
        <v>142</v>
      </c>
      <c r="F89" s="36"/>
      <c r="G89" s="70">
        <v>40810.199999999997</v>
      </c>
      <c r="H89" s="35"/>
    </row>
    <row r="90" spans="1:8" ht="24" x14ac:dyDescent="0.25">
      <c r="A90" s="27"/>
      <c r="B90" s="2" t="s">
        <v>40</v>
      </c>
      <c r="C90" s="43" t="s">
        <v>777</v>
      </c>
      <c r="D90" s="1"/>
      <c r="E90" s="1"/>
      <c r="F90" s="1"/>
      <c r="G90" s="54"/>
      <c r="H90" s="1"/>
    </row>
    <row r="91" spans="1:8" x14ac:dyDescent="0.25">
      <c r="A91" s="29">
        <v>45500</v>
      </c>
      <c r="B91" s="3" t="s">
        <v>105</v>
      </c>
      <c r="C91" s="30" t="s">
        <v>51</v>
      </c>
      <c r="D91" s="31" t="s">
        <v>48</v>
      </c>
      <c r="E91" s="32" t="s">
        <v>143</v>
      </c>
      <c r="F91" s="36"/>
      <c r="G91" s="70">
        <v>12189.8</v>
      </c>
      <c r="H91" s="35"/>
    </row>
    <row r="92" spans="1:8" ht="24" x14ac:dyDescent="0.25">
      <c r="A92" s="27"/>
      <c r="B92" s="2" t="s">
        <v>40</v>
      </c>
      <c r="C92" s="43" t="s">
        <v>778</v>
      </c>
      <c r="D92" s="1"/>
      <c r="E92" s="1"/>
      <c r="F92" s="1"/>
      <c r="G92" s="54"/>
      <c r="H92" s="1"/>
    </row>
    <row r="93" spans="1:8" x14ac:dyDescent="0.25">
      <c r="A93" s="29">
        <v>45504</v>
      </c>
      <c r="B93" s="3" t="s">
        <v>105</v>
      </c>
      <c r="C93" s="30" t="s">
        <v>51</v>
      </c>
      <c r="D93" s="31" t="s">
        <v>48</v>
      </c>
      <c r="E93" s="32" t="s">
        <v>144</v>
      </c>
      <c r="F93" s="36"/>
      <c r="G93" s="70">
        <v>65000</v>
      </c>
      <c r="H93" s="35"/>
    </row>
    <row r="94" spans="1:8" ht="24" x14ac:dyDescent="0.25">
      <c r="A94" s="27"/>
      <c r="B94" s="2" t="s">
        <v>40</v>
      </c>
      <c r="C94" s="43" t="s">
        <v>779</v>
      </c>
      <c r="D94" s="1"/>
      <c r="E94" s="1"/>
      <c r="F94" s="1"/>
      <c r="G94" s="54"/>
      <c r="H94" s="1"/>
    </row>
    <row r="95" spans="1:8" x14ac:dyDescent="0.25">
      <c r="A95" s="29">
        <v>45504</v>
      </c>
      <c r="B95" s="3" t="s">
        <v>105</v>
      </c>
      <c r="C95" s="30" t="s">
        <v>51</v>
      </c>
      <c r="D95" s="31" t="s">
        <v>48</v>
      </c>
      <c r="E95" s="32" t="s">
        <v>145</v>
      </c>
      <c r="F95" s="36"/>
      <c r="G95" s="70">
        <v>65000</v>
      </c>
      <c r="H95" s="35"/>
    </row>
    <row r="96" spans="1:8" ht="24" x14ac:dyDescent="0.25">
      <c r="A96" s="27"/>
      <c r="B96" s="2" t="s">
        <v>40</v>
      </c>
      <c r="C96" s="43" t="s">
        <v>780</v>
      </c>
      <c r="D96" s="1"/>
      <c r="E96" s="1"/>
      <c r="F96" s="1"/>
      <c r="G96" s="54"/>
      <c r="H96" s="1"/>
    </row>
    <row r="97" spans="1:8" x14ac:dyDescent="0.25">
      <c r="A97" s="29">
        <v>45504</v>
      </c>
      <c r="B97" s="3" t="s">
        <v>105</v>
      </c>
      <c r="C97" s="30" t="s">
        <v>51</v>
      </c>
      <c r="D97" s="31" t="s">
        <v>48</v>
      </c>
      <c r="E97" s="32" t="s">
        <v>146</v>
      </c>
      <c r="F97" s="36"/>
      <c r="G97" s="70">
        <v>130000</v>
      </c>
      <c r="H97" s="35"/>
    </row>
    <row r="98" spans="1:8" ht="24" x14ac:dyDescent="0.25">
      <c r="A98" s="27"/>
      <c r="B98" s="2" t="s">
        <v>40</v>
      </c>
      <c r="C98" s="43" t="s">
        <v>781</v>
      </c>
      <c r="D98" s="1"/>
      <c r="E98" s="1"/>
      <c r="F98" s="1"/>
      <c r="G98" s="54"/>
      <c r="H98" s="1"/>
    </row>
    <row r="99" spans="1:8" x14ac:dyDescent="0.25">
      <c r="A99" s="29">
        <v>45504</v>
      </c>
      <c r="B99" s="3" t="s">
        <v>105</v>
      </c>
      <c r="C99" s="30" t="s">
        <v>51</v>
      </c>
      <c r="D99" s="31" t="s">
        <v>48</v>
      </c>
      <c r="E99" s="32" t="s">
        <v>147</v>
      </c>
      <c r="F99" s="36"/>
      <c r="G99" s="70">
        <v>130000</v>
      </c>
      <c r="H99" s="35"/>
    </row>
    <row r="100" spans="1:8" ht="24" x14ac:dyDescent="0.25">
      <c r="A100" s="27"/>
      <c r="B100" s="2" t="s">
        <v>40</v>
      </c>
      <c r="C100" s="43" t="s">
        <v>782</v>
      </c>
      <c r="D100" s="1"/>
      <c r="E100" s="1"/>
      <c r="F100" s="1"/>
      <c r="G100" s="54"/>
      <c r="H100" s="1"/>
    </row>
    <row r="101" spans="1:8" x14ac:dyDescent="0.25">
      <c r="A101" s="29">
        <v>45504</v>
      </c>
      <c r="B101" s="3" t="s">
        <v>105</v>
      </c>
      <c r="C101" s="30" t="s">
        <v>51</v>
      </c>
      <c r="D101" s="31" t="s">
        <v>48</v>
      </c>
      <c r="E101" s="32" t="s">
        <v>148</v>
      </c>
      <c r="F101" s="36"/>
      <c r="G101" s="70">
        <v>130000</v>
      </c>
      <c r="H101" s="35"/>
    </row>
    <row r="102" spans="1:8" ht="24" x14ac:dyDescent="0.25">
      <c r="A102" s="27"/>
      <c r="B102" s="2" t="s">
        <v>40</v>
      </c>
      <c r="C102" s="43" t="s">
        <v>783</v>
      </c>
      <c r="D102" s="1"/>
      <c r="E102" s="1"/>
      <c r="F102" s="1"/>
      <c r="G102" s="54"/>
      <c r="H102" s="1"/>
    </row>
    <row r="103" spans="1:8" x14ac:dyDescent="0.25">
      <c r="A103" s="29">
        <v>45507</v>
      </c>
      <c r="B103" s="3" t="s">
        <v>105</v>
      </c>
      <c r="C103" s="30" t="s">
        <v>51</v>
      </c>
      <c r="D103" s="31" t="s">
        <v>48</v>
      </c>
      <c r="E103" s="32" t="s">
        <v>149</v>
      </c>
      <c r="F103" s="36"/>
      <c r="G103" s="70">
        <v>104000</v>
      </c>
      <c r="H103" s="35"/>
    </row>
    <row r="104" spans="1:8" x14ac:dyDescent="0.25">
      <c r="A104" s="27"/>
      <c r="B104" s="2" t="s">
        <v>40</v>
      </c>
      <c r="C104" s="43" t="s">
        <v>784</v>
      </c>
      <c r="D104" s="1"/>
      <c r="E104" s="1"/>
      <c r="F104" s="1"/>
      <c r="G104" s="54"/>
      <c r="H104" s="1"/>
    </row>
    <row r="105" spans="1:8" x14ac:dyDescent="0.25">
      <c r="A105" s="29">
        <v>45508</v>
      </c>
      <c r="B105" s="3" t="s">
        <v>105</v>
      </c>
      <c r="C105" s="30" t="s">
        <v>51</v>
      </c>
      <c r="D105" s="31" t="s">
        <v>48</v>
      </c>
      <c r="E105" s="32" t="s">
        <v>150</v>
      </c>
      <c r="F105" s="36"/>
      <c r="G105" s="70">
        <v>78000</v>
      </c>
      <c r="H105" s="35"/>
    </row>
    <row r="106" spans="1:8" x14ac:dyDescent="0.25">
      <c r="A106" s="27"/>
      <c r="B106" s="2" t="s">
        <v>40</v>
      </c>
      <c r="C106" s="43" t="s">
        <v>785</v>
      </c>
      <c r="D106" s="1"/>
      <c r="E106" s="1"/>
      <c r="F106" s="1"/>
      <c r="G106" s="54"/>
      <c r="H106" s="1"/>
    </row>
    <row r="107" spans="1:8" x14ac:dyDescent="0.25">
      <c r="A107" s="29">
        <v>45508</v>
      </c>
      <c r="B107" s="3" t="s">
        <v>105</v>
      </c>
      <c r="C107" s="30" t="s">
        <v>51</v>
      </c>
      <c r="D107" s="31" t="s">
        <v>48</v>
      </c>
      <c r="E107" s="32" t="s">
        <v>151</v>
      </c>
      <c r="F107" s="36"/>
      <c r="G107" s="70">
        <v>52000</v>
      </c>
      <c r="H107" s="35"/>
    </row>
    <row r="108" spans="1:8" x14ac:dyDescent="0.25">
      <c r="A108" s="27"/>
      <c r="B108" s="2" t="s">
        <v>40</v>
      </c>
      <c r="C108" s="43" t="s">
        <v>786</v>
      </c>
      <c r="D108" s="1"/>
      <c r="E108" s="1"/>
      <c r="F108" s="1"/>
      <c r="G108" s="54"/>
      <c r="H108" s="1"/>
    </row>
    <row r="109" spans="1:8" x14ac:dyDescent="0.25">
      <c r="A109" s="29">
        <v>45508</v>
      </c>
      <c r="B109" s="3" t="s">
        <v>105</v>
      </c>
      <c r="C109" s="30" t="s">
        <v>51</v>
      </c>
      <c r="D109" s="31" t="s">
        <v>48</v>
      </c>
      <c r="E109" s="32" t="s">
        <v>152</v>
      </c>
      <c r="F109" s="36"/>
      <c r="G109" s="70">
        <v>26000</v>
      </c>
      <c r="H109" s="35"/>
    </row>
    <row r="110" spans="1:8" x14ac:dyDescent="0.25">
      <c r="A110" s="27"/>
      <c r="B110" s="2" t="s">
        <v>40</v>
      </c>
      <c r="C110" s="43" t="s">
        <v>787</v>
      </c>
      <c r="D110" s="1"/>
      <c r="E110" s="1"/>
      <c r="F110" s="1"/>
      <c r="G110" s="54"/>
      <c r="H110" s="1"/>
    </row>
    <row r="111" spans="1:8" x14ac:dyDescent="0.25">
      <c r="A111" s="29">
        <v>45510</v>
      </c>
      <c r="B111" s="3" t="s">
        <v>105</v>
      </c>
      <c r="C111" s="30" t="s">
        <v>293</v>
      </c>
      <c r="D111" s="31" t="s">
        <v>48</v>
      </c>
      <c r="E111" s="32" t="s">
        <v>153</v>
      </c>
      <c r="F111" s="36"/>
      <c r="G111" s="70">
        <v>118571.42</v>
      </c>
      <c r="H111" s="35"/>
    </row>
    <row r="112" spans="1:8" x14ac:dyDescent="0.25">
      <c r="A112" s="27"/>
      <c r="B112" s="2" t="s">
        <v>40</v>
      </c>
      <c r="C112" s="43" t="s">
        <v>788</v>
      </c>
      <c r="D112" s="1"/>
      <c r="E112" s="1"/>
      <c r="F112" s="1"/>
      <c r="G112" s="54"/>
      <c r="H112" s="1"/>
    </row>
    <row r="113" spans="1:8" x14ac:dyDescent="0.25">
      <c r="A113" s="29">
        <v>45510</v>
      </c>
      <c r="B113" s="3" t="s">
        <v>105</v>
      </c>
      <c r="C113" s="30" t="s">
        <v>51</v>
      </c>
      <c r="D113" s="31" t="s">
        <v>48</v>
      </c>
      <c r="E113" s="32" t="s">
        <v>154</v>
      </c>
      <c r="F113" s="36"/>
      <c r="G113" s="70">
        <v>52000</v>
      </c>
      <c r="H113" s="35"/>
    </row>
    <row r="114" spans="1:8" x14ac:dyDescent="0.25">
      <c r="A114" s="27"/>
      <c r="B114" s="2" t="s">
        <v>40</v>
      </c>
      <c r="C114" s="43" t="s">
        <v>789</v>
      </c>
      <c r="D114" s="1"/>
      <c r="E114" s="1"/>
      <c r="F114" s="1"/>
      <c r="G114" s="54"/>
      <c r="H114" s="1"/>
    </row>
    <row r="115" spans="1:8" x14ac:dyDescent="0.25">
      <c r="A115" s="29">
        <v>45510</v>
      </c>
      <c r="B115" s="3" t="s">
        <v>105</v>
      </c>
      <c r="C115" s="30" t="s">
        <v>51</v>
      </c>
      <c r="D115" s="31" t="s">
        <v>48</v>
      </c>
      <c r="E115" s="32" t="s">
        <v>155</v>
      </c>
      <c r="F115" s="36"/>
      <c r="G115" s="70">
        <v>52000</v>
      </c>
      <c r="H115" s="35"/>
    </row>
    <row r="116" spans="1:8" x14ac:dyDescent="0.25">
      <c r="A116" s="27"/>
      <c r="B116" s="2" t="s">
        <v>40</v>
      </c>
      <c r="C116" s="43" t="s">
        <v>790</v>
      </c>
      <c r="D116" s="1"/>
      <c r="E116" s="1"/>
      <c r="F116" s="1"/>
      <c r="G116" s="54"/>
      <c r="H116" s="1"/>
    </row>
    <row r="117" spans="1:8" x14ac:dyDescent="0.25">
      <c r="A117" s="29">
        <v>45510</v>
      </c>
      <c r="B117" s="3" t="s">
        <v>105</v>
      </c>
      <c r="C117" s="30" t="s">
        <v>51</v>
      </c>
      <c r="D117" s="31" t="s">
        <v>48</v>
      </c>
      <c r="E117" s="32" t="s">
        <v>156</v>
      </c>
      <c r="F117" s="36"/>
      <c r="G117" s="70">
        <v>52000</v>
      </c>
      <c r="H117" s="35"/>
    </row>
    <row r="118" spans="1:8" x14ac:dyDescent="0.25">
      <c r="A118" s="27"/>
      <c r="B118" s="2" t="s">
        <v>40</v>
      </c>
      <c r="C118" s="43" t="s">
        <v>791</v>
      </c>
      <c r="D118" s="1"/>
      <c r="E118" s="1"/>
      <c r="F118" s="1"/>
      <c r="G118" s="54"/>
      <c r="H118" s="1"/>
    </row>
    <row r="119" spans="1:8" x14ac:dyDescent="0.25">
      <c r="A119" s="29">
        <v>45510</v>
      </c>
      <c r="B119" s="3" t="s">
        <v>105</v>
      </c>
      <c r="C119" s="30" t="s">
        <v>51</v>
      </c>
      <c r="D119" s="31" t="s">
        <v>48</v>
      </c>
      <c r="E119" s="32" t="s">
        <v>157</v>
      </c>
      <c r="F119" s="36"/>
      <c r="G119" s="70">
        <v>26000</v>
      </c>
      <c r="H119" s="35"/>
    </row>
    <row r="120" spans="1:8" x14ac:dyDescent="0.25">
      <c r="A120" s="27"/>
      <c r="B120" s="2" t="s">
        <v>40</v>
      </c>
      <c r="C120" s="43" t="s">
        <v>792</v>
      </c>
      <c r="D120" s="1"/>
      <c r="E120" s="1"/>
      <c r="F120" s="1"/>
      <c r="G120" s="54"/>
      <c r="H120" s="1"/>
    </row>
    <row r="121" spans="1:8" x14ac:dyDescent="0.25">
      <c r="A121" s="29">
        <v>45510</v>
      </c>
      <c r="B121" s="3" t="s">
        <v>105</v>
      </c>
      <c r="C121" s="30" t="s">
        <v>51</v>
      </c>
      <c r="D121" s="31" t="s">
        <v>48</v>
      </c>
      <c r="E121" s="32" t="s">
        <v>158</v>
      </c>
      <c r="F121" s="36"/>
      <c r="G121" s="70">
        <v>52000</v>
      </c>
      <c r="H121" s="35"/>
    </row>
    <row r="122" spans="1:8" x14ac:dyDescent="0.25">
      <c r="A122" s="27"/>
      <c r="B122" s="2" t="s">
        <v>40</v>
      </c>
      <c r="C122" s="43" t="s">
        <v>793</v>
      </c>
      <c r="D122" s="1"/>
      <c r="E122" s="1"/>
      <c r="F122" s="1"/>
      <c r="G122" s="54"/>
      <c r="H122" s="1"/>
    </row>
    <row r="123" spans="1:8" x14ac:dyDescent="0.25">
      <c r="A123" s="29">
        <v>45510</v>
      </c>
      <c r="B123" s="3" t="s">
        <v>105</v>
      </c>
      <c r="C123" s="30" t="s">
        <v>51</v>
      </c>
      <c r="D123" s="31" t="s">
        <v>48</v>
      </c>
      <c r="E123" s="32" t="s">
        <v>159</v>
      </c>
      <c r="F123" s="36"/>
      <c r="G123" s="70">
        <v>52000</v>
      </c>
      <c r="H123" s="35"/>
    </row>
    <row r="124" spans="1:8" x14ac:dyDescent="0.25">
      <c r="A124" s="27"/>
      <c r="B124" s="2" t="s">
        <v>40</v>
      </c>
      <c r="C124" s="43" t="s">
        <v>794</v>
      </c>
      <c r="D124" s="1"/>
      <c r="E124" s="1"/>
      <c r="F124" s="1"/>
      <c r="G124" s="54"/>
      <c r="H124" s="1"/>
    </row>
    <row r="125" spans="1:8" x14ac:dyDescent="0.25">
      <c r="A125" s="29">
        <v>45510</v>
      </c>
      <c r="B125" s="3" t="s">
        <v>105</v>
      </c>
      <c r="C125" s="30" t="s">
        <v>51</v>
      </c>
      <c r="D125" s="31" t="s">
        <v>48</v>
      </c>
      <c r="E125" s="32" t="s">
        <v>160</v>
      </c>
      <c r="F125" s="36"/>
      <c r="G125" s="70">
        <v>52000</v>
      </c>
      <c r="H125" s="35"/>
    </row>
    <row r="126" spans="1:8" x14ac:dyDescent="0.25">
      <c r="A126" s="27"/>
      <c r="B126" s="2" t="s">
        <v>40</v>
      </c>
      <c r="C126" s="43" t="s">
        <v>795</v>
      </c>
      <c r="D126" s="1"/>
      <c r="E126" s="1"/>
      <c r="F126" s="1"/>
      <c r="G126" s="54"/>
      <c r="H126" s="1"/>
    </row>
    <row r="127" spans="1:8" x14ac:dyDescent="0.25">
      <c r="A127" s="29">
        <v>45510</v>
      </c>
      <c r="B127" s="3" t="s">
        <v>105</v>
      </c>
      <c r="C127" s="30" t="s">
        <v>51</v>
      </c>
      <c r="D127" s="31" t="s">
        <v>48</v>
      </c>
      <c r="E127" s="32" t="s">
        <v>161</v>
      </c>
      <c r="F127" s="36"/>
      <c r="G127" s="70">
        <v>52000</v>
      </c>
      <c r="H127" s="35"/>
    </row>
    <row r="128" spans="1:8" x14ac:dyDescent="0.25">
      <c r="A128" s="27"/>
      <c r="B128" s="2" t="s">
        <v>40</v>
      </c>
      <c r="C128" s="43" t="s">
        <v>796</v>
      </c>
      <c r="D128" s="1"/>
      <c r="E128" s="1"/>
      <c r="F128" s="1"/>
      <c r="G128" s="54"/>
      <c r="H128" s="1"/>
    </row>
    <row r="129" spans="1:8" x14ac:dyDescent="0.25">
      <c r="A129" s="29">
        <v>45516</v>
      </c>
      <c r="B129" s="3" t="s">
        <v>105</v>
      </c>
      <c r="C129" s="30" t="s">
        <v>293</v>
      </c>
      <c r="D129" s="31" t="s">
        <v>48</v>
      </c>
      <c r="E129" s="32" t="s">
        <v>162</v>
      </c>
      <c r="F129" s="36"/>
      <c r="G129" s="70">
        <v>118571.42</v>
      </c>
      <c r="H129" s="35"/>
    </row>
    <row r="130" spans="1:8" x14ac:dyDescent="0.25">
      <c r="A130" s="27"/>
      <c r="B130" s="2" t="s">
        <v>40</v>
      </c>
      <c r="C130" s="43" t="s">
        <v>797</v>
      </c>
      <c r="D130" s="1"/>
      <c r="E130" s="1"/>
      <c r="F130" s="1"/>
      <c r="G130" s="54"/>
      <c r="H130" s="1"/>
    </row>
    <row r="131" spans="1:8" x14ac:dyDescent="0.25">
      <c r="A131" s="29">
        <v>45516</v>
      </c>
      <c r="B131" s="3" t="s">
        <v>105</v>
      </c>
      <c r="C131" s="30" t="s">
        <v>293</v>
      </c>
      <c r="D131" s="31" t="s">
        <v>48</v>
      </c>
      <c r="E131" s="32" t="s">
        <v>163</v>
      </c>
      <c r="F131" s="36"/>
      <c r="G131" s="70">
        <v>118571.42</v>
      </c>
      <c r="H131" s="35"/>
    </row>
    <row r="132" spans="1:8" x14ac:dyDescent="0.25">
      <c r="A132" s="27"/>
      <c r="B132" s="2" t="s">
        <v>40</v>
      </c>
      <c r="C132" s="43" t="s">
        <v>798</v>
      </c>
      <c r="D132" s="1"/>
      <c r="E132" s="1"/>
      <c r="F132" s="1"/>
      <c r="G132" s="54"/>
      <c r="H132" s="1"/>
    </row>
    <row r="133" spans="1:8" x14ac:dyDescent="0.25">
      <c r="A133" s="29">
        <v>45516</v>
      </c>
      <c r="B133" s="3" t="s">
        <v>105</v>
      </c>
      <c r="C133" s="30" t="s">
        <v>51</v>
      </c>
      <c r="D133" s="31" t="s">
        <v>48</v>
      </c>
      <c r="E133" s="32" t="s">
        <v>164</v>
      </c>
      <c r="F133" s="36"/>
      <c r="G133" s="70">
        <v>78000</v>
      </c>
      <c r="H133" s="35"/>
    </row>
    <row r="134" spans="1:8" x14ac:dyDescent="0.25">
      <c r="A134" s="27"/>
      <c r="B134" s="2" t="s">
        <v>40</v>
      </c>
      <c r="C134" s="43" t="s">
        <v>799</v>
      </c>
      <c r="D134" s="1"/>
      <c r="E134" s="1"/>
      <c r="F134" s="1"/>
      <c r="G134" s="54"/>
      <c r="H134" s="1"/>
    </row>
    <row r="135" spans="1:8" x14ac:dyDescent="0.25">
      <c r="A135" s="29">
        <v>45516</v>
      </c>
      <c r="B135" s="3" t="s">
        <v>105</v>
      </c>
      <c r="C135" s="30" t="s">
        <v>51</v>
      </c>
      <c r="D135" s="31" t="s">
        <v>48</v>
      </c>
      <c r="E135" s="32" t="s">
        <v>165</v>
      </c>
      <c r="F135" s="36"/>
      <c r="G135" s="70">
        <v>52000</v>
      </c>
      <c r="H135" s="35"/>
    </row>
    <row r="136" spans="1:8" x14ac:dyDescent="0.25">
      <c r="A136" s="27"/>
      <c r="B136" s="2" t="s">
        <v>40</v>
      </c>
      <c r="C136" s="43" t="s">
        <v>800</v>
      </c>
      <c r="D136" s="1"/>
      <c r="E136" s="1"/>
      <c r="F136" s="1"/>
      <c r="G136" s="54"/>
      <c r="H136" s="1"/>
    </row>
    <row r="137" spans="1:8" x14ac:dyDescent="0.25">
      <c r="A137" s="29">
        <v>45517</v>
      </c>
      <c r="B137" s="3" t="s">
        <v>105</v>
      </c>
      <c r="C137" s="30" t="s">
        <v>51</v>
      </c>
      <c r="D137" s="31" t="s">
        <v>48</v>
      </c>
      <c r="E137" s="32" t="s">
        <v>166</v>
      </c>
      <c r="F137" s="36"/>
      <c r="G137" s="70">
        <v>130000</v>
      </c>
      <c r="H137" s="35"/>
    </row>
    <row r="138" spans="1:8" x14ac:dyDescent="0.25">
      <c r="A138" s="27"/>
      <c r="B138" s="2" t="s">
        <v>40</v>
      </c>
      <c r="C138" s="43" t="s">
        <v>801</v>
      </c>
      <c r="D138" s="1"/>
      <c r="E138" s="1"/>
      <c r="F138" s="1"/>
      <c r="G138" s="54"/>
      <c r="H138" s="1"/>
    </row>
    <row r="139" spans="1:8" x14ac:dyDescent="0.25">
      <c r="A139" s="29">
        <v>45517</v>
      </c>
      <c r="B139" s="3" t="s">
        <v>105</v>
      </c>
      <c r="C139" s="30" t="s">
        <v>51</v>
      </c>
      <c r="D139" s="31" t="s">
        <v>48</v>
      </c>
      <c r="E139" s="32" t="s">
        <v>167</v>
      </c>
      <c r="F139" s="36"/>
      <c r="G139" s="70">
        <v>104000</v>
      </c>
      <c r="H139" s="35"/>
    </row>
    <row r="140" spans="1:8" x14ac:dyDescent="0.25">
      <c r="A140" s="27"/>
      <c r="B140" s="2" t="s">
        <v>40</v>
      </c>
      <c r="C140" s="43" t="s">
        <v>802</v>
      </c>
      <c r="D140" s="1"/>
      <c r="E140" s="1"/>
      <c r="F140" s="1"/>
      <c r="G140" s="54"/>
      <c r="H140" s="1"/>
    </row>
    <row r="141" spans="1:8" x14ac:dyDescent="0.25">
      <c r="A141" s="29">
        <v>45517</v>
      </c>
      <c r="B141" s="3" t="s">
        <v>105</v>
      </c>
      <c r="C141" s="30" t="s">
        <v>51</v>
      </c>
      <c r="D141" s="31" t="s">
        <v>48</v>
      </c>
      <c r="E141" s="32" t="s">
        <v>168</v>
      </c>
      <c r="F141" s="36"/>
      <c r="G141" s="70">
        <v>104000</v>
      </c>
      <c r="H141" s="35"/>
    </row>
    <row r="142" spans="1:8" x14ac:dyDescent="0.25">
      <c r="A142" s="27"/>
      <c r="B142" s="2" t="s">
        <v>40</v>
      </c>
      <c r="C142" s="43" t="s">
        <v>803</v>
      </c>
      <c r="D142" s="1"/>
      <c r="E142" s="1"/>
      <c r="F142" s="1"/>
      <c r="G142" s="54"/>
      <c r="H142" s="1"/>
    </row>
    <row r="143" spans="1:8" x14ac:dyDescent="0.25">
      <c r="A143" s="29">
        <v>45517</v>
      </c>
      <c r="B143" s="3" t="s">
        <v>105</v>
      </c>
      <c r="C143" s="30" t="s">
        <v>51</v>
      </c>
      <c r="D143" s="31" t="s">
        <v>48</v>
      </c>
      <c r="E143" s="32" t="s">
        <v>169</v>
      </c>
      <c r="F143" s="36"/>
      <c r="G143" s="70">
        <v>130000</v>
      </c>
      <c r="H143" s="35"/>
    </row>
    <row r="144" spans="1:8" x14ac:dyDescent="0.25">
      <c r="A144" s="27"/>
      <c r="B144" s="2" t="s">
        <v>40</v>
      </c>
      <c r="C144" s="43" t="s">
        <v>804</v>
      </c>
      <c r="D144" s="1"/>
      <c r="E144" s="1"/>
      <c r="F144" s="1"/>
      <c r="G144" s="54"/>
      <c r="H144" s="1"/>
    </row>
    <row r="145" spans="1:8" x14ac:dyDescent="0.25">
      <c r="A145" s="29">
        <v>45517</v>
      </c>
      <c r="B145" s="3" t="s">
        <v>105</v>
      </c>
      <c r="C145" s="30" t="s">
        <v>51</v>
      </c>
      <c r="D145" s="31" t="s">
        <v>48</v>
      </c>
      <c r="E145" s="32" t="s">
        <v>170</v>
      </c>
      <c r="F145" s="36"/>
      <c r="G145" s="70">
        <v>26000</v>
      </c>
      <c r="H145" s="35"/>
    </row>
    <row r="146" spans="1:8" x14ac:dyDescent="0.25">
      <c r="A146" s="27"/>
      <c r="B146" s="2" t="s">
        <v>40</v>
      </c>
      <c r="C146" s="43" t="s">
        <v>805</v>
      </c>
      <c r="D146" s="1"/>
      <c r="E146" s="1"/>
      <c r="F146" s="1"/>
      <c r="G146" s="54"/>
      <c r="H146" s="1"/>
    </row>
    <row r="147" spans="1:8" x14ac:dyDescent="0.25">
      <c r="A147" s="29">
        <v>45517</v>
      </c>
      <c r="B147" s="3" t="s">
        <v>105</v>
      </c>
      <c r="C147" s="30" t="s">
        <v>51</v>
      </c>
      <c r="D147" s="31" t="s">
        <v>48</v>
      </c>
      <c r="E147" s="32" t="s">
        <v>171</v>
      </c>
      <c r="F147" s="36"/>
      <c r="G147" s="70">
        <v>78000</v>
      </c>
      <c r="H147" s="35"/>
    </row>
    <row r="148" spans="1:8" x14ac:dyDescent="0.25">
      <c r="A148" s="27"/>
      <c r="B148" s="2" t="s">
        <v>40</v>
      </c>
      <c r="C148" s="43" t="s">
        <v>806</v>
      </c>
      <c r="D148" s="1"/>
      <c r="E148" s="1"/>
      <c r="F148" s="1"/>
      <c r="G148" s="54"/>
      <c r="H148" s="1"/>
    </row>
    <row r="149" spans="1:8" x14ac:dyDescent="0.25">
      <c r="A149" s="29">
        <v>45518</v>
      </c>
      <c r="B149" s="3" t="s">
        <v>105</v>
      </c>
      <c r="C149" s="30" t="s">
        <v>293</v>
      </c>
      <c r="D149" s="31" t="s">
        <v>48</v>
      </c>
      <c r="E149" s="32" t="s">
        <v>172</v>
      </c>
      <c r="F149" s="36"/>
      <c r="G149" s="70">
        <v>118571.42</v>
      </c>
      <c r="H149" s="35"/>
    </row>
    <row r="150" spans="1:8" x14ac:dyDescent="0.25">
      <c r="A150" s="27"/>
      <c r="B150" s="2" t="s">
        <v>40</v>
      </c>
      <c r="C150" s="43" t="s">
        <v>807</v>
      </c>
      <c r="D150" s="1"/>
      <c r="E150" s="1"/>
      <c r="F150" s="1"/>
      <c r="G150" s="54"/>
      <c r="H150" s="1"/>
    </row>
    <row r="151" spans="1:8" x14ac:dyDescent="0.25">
      <c r="A151" s="29">
        <v>45518</v>
      </c>
      <c r="B151" s="3" t="s">
        <v>105</v>
      </c>
      <c r="C151" s="30" t="s">
        <v>51</v>
      </c>
      <c r="D151" s="31" t="s">
        <v>48</v>
      </c>
      <c r="E151" s="32" t="s">
        <v>173</v>
      </c>
      <c r="F151" s="36"/>
      <c r="G151" s="70">
        <v>52000</v>
      </c>
      <c r="H151" s="35"/>
    </row>
    <row r="152" spans="1:8" x14ac:dyDescent="0.25">
      <c r="A152" s="27"/>
      <c r="B152" s="2" t="s">
        <v>40</v>
      </c>
      <c r="C152" s="43" t="s">
        <v>808</v>
      </c>
      <c r="D152" s="1"/>
      <c r="E152" s="1"/>
      <c r="F152" s="1"/>
      <c r="G152" s="54"/>
      <c r="H152" s="1"/>
    </row>
    <row r="153" spans="1:8" x14ac:dyDescent="0.25">
      <c r="A153" s="29">
        <v>45518</v>
      </c>
      <c r="B153" s="3" t="s">
        <v>105</v>
      </c>
      <c r="C153" s="30" t="s">
        <v>51</v>
      </c>
      <c r="D153" s="31" t="s">
        <v>48</v>
      </c>
      <c r="E153" s="32" t="s">
        <v>174</v>
      </c>
      <c r="F153" s="36"/>
      <c r="G153" s="70">
        <v>26000</v>
      </c>
      <c r="H153" s="35"/>
    </row>
    <row r="154" spans="1:8" x14ac:dyDescent="0.25">
      <c r="A154" s="27"/>
      <c r="B154" s="2" t="s">
        <v>40</v>
      </c>
      <c r="C154" s="43" t="s">
        <v>809</v>
      </c>
      <c r="D154" s="1"/>
      <c r="E154" s="1"/>
      <c r="F154" s="1"/>
      <c r="G154" s="54"/>
      <c r="H154" s="1"/>
    </row>
    <row r="155" spans="1:8" x14ac:dyDescent="0.25">
      <c r="A155" s="29">
        <v>45518</v>
      </c>
      <c r="B155" s="3" t="s">
        <v>105</v>
      </c>
      <c r="C155" s="30" t="s">
        <v>51</v>
      </c>
      <c r="D155" s="31" t="s">
        <v>48</v>
      </c>
      <c r="E155" s="32" t="s">
        <v>175</v>
      </c>
      <c r="F155" s="36"/>
      <c r="G155" s="70">
        <v>26000</v>
      </c>
      <c r="H155" s="35"/>
    </row>
    <row r="156" spans="1:8" x14ac:dyDescent="0.25">
      <c r="A156" s="27"/>
      <c r="B156" s="2" t="s">
        <v>40</v>
      </c>
      <c r="C156" s="43" t="s">
        <v>810</v>
      </c>
      <c r="D156" s="1"/>
      <c r="E156" s="1"/>
      <c r="F156" s="1"/>
      <c r="G156" s="54"/>
      <c r="H156" s="1"/>
    </row>
    <row r="157" spans="1:8" x14ac:dyDescent="0.25">
      <c r="A157" s="29">
        <v>45518</v>
      </c>
      <c r="B157" s="3" t="s">
        <v>105</v>
      </c>
      <c r="C157" s="30" t="s">
        <v>51</v>
      </c>
      <c r="D157" s="31" t="s">
        <v>48</v>
      </c>
      <c r="E157" s="32" t="s">
        <v>176</v>
      </c>
      <c r="F157" s="36"/>
      <c r="G157" s="70">
        <v>26000</v>
      </c>
      <c r="H157" s="35"/>
    </row>
    <row r="158" spans="1:8" x14ac:dyDescent="0.25">
      <c r="A158" s="27"/>
      <c r="B158" s="2" t="s">
        <v>40</v>
      </c>
      <c r="C158" s="43" t="s">
        <v>811</v>
      </c>
      <c r="D158" s="1"/>
      <c r="E158" s="1"/>
      <c r="F158" s="1"/>
      <c r="G158" s="54"/>
      <c r="H158" s="1"/>
    </row>
    <row r="159" spans="1:8" x14ac:dyDescent="0.25">
      <c r="A159" s="29">
        <v>45518</v>
      </c>
      <c r="B159" s="3" t="s">
        <v>105</v>
      </c>
      <c r="C159" s="30" t="s">
        <v>51</v>
      </c>
      <c r="D159" s="31" t="s">
        <v>48</v>
      </c>
      <c r="E159" s="32" t="s">
        <v>177</v>
      </c>
      <c r="F159" s="36"/>
      <c r="G159" s="70">
        <v>78000</v>
      </c>
      <c r="H159" s="35"/>
    </row>
    <row r="160" spans="1:8" x14ac:dyDescent="0.25">
      <c r="A160" s="27"/>
      <c r="B160" s="2" t="s">
        <v>40</v>
      </c>
      <c r="C160" s="43" t="s">
        <v>812</v>
      </c>
      <c r="D160" s="1"/>
      <c r="E160" s="1"/>
      <c r="F160" s="1"/>
      <c r="G160" s="54"/>
      <c r="H160" s="1"/>
    </row>
    <row r="161" spans="1:8" x14ac:dyDescent="0.25">
      <c r="A161" s="29">
        <v>45520</v>
      </c>
      <c r="B161" s="3" t="s">
        <v>105</v>
      </c>
      <c r="C161" s="30" t="s">
        <v>51</v>
      </c>
      <c r="D161" s="31" t="s">
        <v>48</v>
      </c>
      <c r="E161" s="32" t="s">
        <v>178</v>
      </c>
      <c r="F161" s="36"/>
      <c r="G161" s="70">
        <v>65000</v>
      </c>
      <c r="H161" s="35"/>
    </row>
    <row r="162" spans="1:8" x14ac:dyDescent="0.25">
      <c r="A162" s="27"/>
      <c r="B162" s="2" t="s">
        <v>40</v>
      </c>
      <c r="C162" s="43" t="s">
        <v>813</v>
      </c>
      <c r="D162" s="1"/>
      <c r="E162" s="1"/>
      <c r="F162" s="1"/>
      <c r="G162" s="54"/>
      <c r="H162" s="1"/>
    </row>
    <row r="163" spans="1:8" x14ac:dyDescent="0.25">
      <c r="A163" s="29">
        <v>45520</v>
      </c>
      <c r="B163" s="3" t="s">
        <v>105</v>
      </c>
      <c r="C163" s="30" t="s">
        <v>51</v>
      </c>
      <c r="D163" s="31" t="s">
        <v>48</v>
      </c>
      <c r="E163" s="32" t="s">
        <v>179</v>
      </c>
      <c r="F163" s="36"/>
      <c r="G163" s="70">
        <v>26000</v>
      </c>
      <c r="H163" s="35"/>
    </row>
    <row r="164" spans="1:8" x14ac:dyDescent="0.25">
      <c r="A164" s="27"/>
      <c r="B164" s="2" t="s">
        <v>40</v>
      </c>
      <c r="C164" s="43" t="s">
        <v>814</v>
      </c>
      <c r="D164" s="1"/>
      <c r="E164" s="1"/>
      <c r="F164" s="1"/>
      <c r="G164" s="54"/>
      <c r="H164" s="1"/>
    </row>
    <row r="165" spans="1:8" x14ac:dyDescent="0.25">
      <c r="A165" s="29">
        <v>45520</v>
      </c>
      <c r="B165" s="3" t="s">
        <v>105</v>
      </c>
      <c r="C165" s="30" t="s">
        <v>51</v>
      </c>
      <c r="D165" s="31" t="s">
        <v>48</v>
      </c>
      <c r="E165" s="32" t="s">
        <v>180</v>
      </c>
      <c r="F165" s="36"/>
      <c r="G165" s="70">
        <v>26000</v>
      </c>
      <c r="H165" s="35"/>
    </row>
    <row r="166" spans="1:8" x14ac:dyDescent="0.25">
      <c r="A166" s="27"/>
      <c r="B166" s="2" t="s">
        <v>40</v>
      </c>
      <c r="C166" s="43" t="s">
        <v>815</v>
      </c>
      <c r="D166" s="1"/>
      <c r="E166" s="1"/>
      <c r="F166" s="1"/>
      <c r="G166" s="54"/>
      <c r="H166" s="1"/>
    </row>
    <row r="167" spans="1:8" x14ac:dyDescent="0.25">
      <c r="A167" s="29">
        <v>45520</v>
      </c>
      <c r="B167" s="3" t="s">
        <v>105</v>
      </c>
      <c r="C167" s="30" t="s">
        <v>51</v>
      </c>
      <c r="D167" s="31" t="s">
        <v>48</v>
      </c>
      <c r="E167" s="32" t="s">
        <v>181</v>
      </c>
      <c r="F167" s="36"/>
      <c r="G167" s="70">
        <v>104000</v>
      </c>
      <c r="H167" s="35"/>
    </row>
    <row r="168" spans="1:8" x14ac:dyDescent="0.25">
      <c r="A168" s="27"/>
      <c r="B168" s="2" t="s">
        <v>40</v>
      </c>
      <c r="C168" s="43" t="s">
        <v>816</v>
      </c>
      <c r="D168" s="1"/>
      <c r="E168" s="1"/>
      <c r="F168" s="1"/>
      <c r="G168" s="54"/>
      <c r="H168" s="1"/>
    </row>
    <row r="169" spans="1:8" x14ac:dyDescent="0.25">
      <c r="A169" s="29">
        <v>45520</v>
      </c>
      <c r="B169" s="3" t="s">
        <v>105</v>
      </c>
      <c r="C169" s="30" t="s">
        <v>51</v>
      </c>
      <c r="D169" s="31" t="s">
        <v>48</v>
      </c>
      <c r="E169" s="32" t="s">
        <v>182</v>
      </c>
      <c r="F169" s="36"/>
      <c r="G169" s="70">
        <v>26000</v>
      </c>
      <c r="H169" s="35"/>
    </row>
    <row r="170" spans="1:8" x14ac:dyDescent="0.25">
      <c r="A170" s="27"/>
      <c r="B170" s="2" t="s">
        <v>40</v>
      </c>
      <c r="C170" s="43" t="s">
        <v>817</v>
      </c>
      <c r="D170" s="1"/>
      <c r="E170" s="1"/>
      <c r="F170" s="1"/>
      <c r="G170" s="54"/>
      <c r="H170" s="1"/>
    </row>
    <row r="171" spans="1:8" x14ac:dyDescent="0.25">
      <c r="A171" s="29">
        <v>45520</v>
      </c>
      <c r="B171" s="3" t="s">
        <v>105</v>
      </c>
      <c r="C171" s="30" t="s">
        <v>51</v>
      </c>
      <c r="D171" s="31" t="s">
        <v>48</v>
      </c>
      <c r="E171" s="32" t="s">
        <v>183</v>
      </c>
      <c r="F171" s="36"/>
      <c r="G171" s="70">
        <v>26000</v>
      </c>
      <c r="H171" s="35"/>
    </row>
    <row r="172" spans="1:8" x14ac:dyDescent="0.25">
      <c r="A172" s="27"/>
      <c r="B172" s="2" t="s">
        <v>40</v>
      </c>
      <c r="C172" s="43" t="s">
        <v>818</v>
      </c>
      <c r="D172" s="1"/>
      <c r="E172" s="1"/>
      <c r="F172" s="1"/>
      <c r="G172" s="54"/>
      <c r="H172" s="1"/>
    </row>
    <row r="173" spans="1:8" x14ac:dyDescent="0.25">
      <c r="A173" s="29">
        <v>45520</v>
      </c>
      <c r="B173" s="3" t="s">
        <v>105</v>
      </c>
      <c r="C173" s="30" t="s">
        <v>51</v>
      </c>
      <c r="D173" s="31" t="s">
        <v>48</v>
      </c>
      <c r="E173" s="32" t="s">
        <v>184</v>
      </c>
      <c r="F173" s="36"/>
      <c r="G173" s="70">
        <v>130000</v>
      </c>
      <c r="H173" s="35"/>
    </row>
    <row r="174" spans="1:8" x14ac:dyDescent="0.25">
      <c r="A174" s="27"/>
      <c r="B174" s="2" t="s">
        <v>40</v>
      </c>
      <c r="C174" s="43" t="s">
        <v>819</v>
      </c>
      <c r="D174" s="1"/>
      <c r="E174" s="1"/>
      <c r="F174" s="1"/>
      <c r="G174" s="54"/>
      <c r="H174" s="1"/>
    </row>
    <row r="175" spans="1:8" x14ac:dyDescent="0.25">
      <c r="A175" s="29">
        <v>45520</v>
      </c>
      <c r="B175" s="3" t="s">
        <v>105</v>
      </c>
      <c r="C175" s="30" t="s">
        <v>51</v>
      </c>
      <c r="D175" s="31" t="s">
        <v>48</v>
      </c>
      <c r="E175" s="32" t="s">
        <v>185</v>
      </c>
      <c r="F175" s="36"/>
      <c r="G175" s="70">
        <v>26000</v>
      </c>
      <c r="H175" s="35"/>
    </row>
    <row r="176" spans="1:8" x14ac:dyDescent="0.25">
      <c r="A176" s="27"/>
      <c r="B176" s="2" t="s">
        <v>40</v>
      </c>
      <c r="C176" s="43" t="s">
        <v>820</v>
      </c>
      <c r="D176" s="1"/>
      <c r="E176" s="1"/>
      <c r="F176" s="1"/>
      <c r="G176" s="54"/>
      <c r="H176" s="1"/>
    </row>
    <row r="177" spans="1:8" x14ac:dyDescent="0.25">
      <c r="A177" s="29">
        <v>45520</v>
      </c>
      <c r="B177" s="3" t="s">
        <v>105</v>
      </c>
      <c r="C177" s="30" t="s">
        <v>51</v>
      </c>
      <c r="D177" s="31" t="s">
        <v>48</v>
      </c>
      <c r="E177" s="32" t="s">
        <v>186</v>
      </c>
      <c r="F177" s="36"/>
      <c r="G177" s="70">
        <v>26000</v>
      </c>
      <c r="H177" s="35"/>
    </row>
    <row r="178" spans="1:8" x14ac:dyDescent="0.25">
      <c r="A178" s="27"/>
      <c r="B178" s="2" t="s">
        <v>40</v>
      </c>
      <c r="C178" s="43" t="s">
        <v>821</v>
      </c>
      <c r="D178" s="1"/>
      <c r="E178" s="1"/>
      <c r="F178" s="1"/>
      <c r="G178" s="54"/>
      <c r="H178" s="1"/>
    </row>
    <row r="179" spans="1:8" x14ac:dyDescent="0.25">
      <c r="A179" s="29">
        <v>45520</v>
      </c>
      <c r="B179" s="3" t="s">
        <v>105</v>
      </c>
      <c r="C179" s="30" t="s">
        <v>51</v>
      </c>
      <c r="D179" s="31" t="s">
        <v>48</v>
      </c>
      <c r="E179" s="32" t="s">
        <v>187</v>
      </c>
      <c r="F179" s="36"/>
      <c r="G179" s="70">
        <v>65000</v>
      </c>
      <c r="H179" s="35"/>
    </row>
    <row r="180" spans="1:8" x14ac:dyDescent="0.25">
      <c r="A180" s="27"/>
      <c r="B180" s="2" t="s">
        <v>40</v>
      </c>
      <c r="C180" s="43" t="s">
        <v>822</v>
      </c>
      <c r="D180" s="1"/>
      <c r="E180" s="1"/>
      <c r="F180" s="1"/>
      <c r="G180" s="54"/>
      <c r="H180" s="1"/>
    </row>
    <row r="181" spans="1:8" x14ac:dyDescent="0.25">
      <c r="A181" s="29">
        <v>45525</v>
      </c>
      <c r="B181" s="3" t="s">
        <v>105</v>
      </c>
      <c r="C181" s="30" t="s">
        <v>51</v>
      </c>
      <c r="D181" s="31" t="s">
        <v>48</v>
      </c>
      <c r="E181" s="32" t="s">
        <v>188</v>
      </c>
      <c r="F181" s="36"/>
      <c r="G181" s="70">
        <v>65000</v>
      </c>
      <c r="H181" s="35"/>
    </row>
    <row r="182" spans="1:8" x14ac:dyDescent="0.25">
      <c r="A182" s="27"/>
      <c r="B182" s="2" t="s">
        <v>40</v>
      </c>
      <c r="C182" s="43" t="s">
        <v>823</v>
      </c>
      <c r="D182" s="1"/>
      <c r="E182" s="1"/>
      <c r="F182" s="1"/>
      <c r="G182" s="54"/>
      <c r="H182" s="1"/>
    </row>
    <row r="183" spans="1:8" x14ac:dyDescent="0.25">
      <c r="A183" s="29">
        <v>45525</v>
      </c>
      <c r="B183" s="3" t="s">
        <v>105</v>
      </c>
      <c r="C183" s="30" t="s">
        <v>51</v>
      </c>
      <c r="D183" s="31" t="s">
        <v>48</v>
      </c>
      <c r="E183" s="32" t="s">
        <v>189</v>
      </c>
      <c r="F183" s="36"/>
      <c r="G183" s="70">
        <v>65000</v>
      </c>
      <c r="H183" s="35"/>
    </row>
    <row r="184" spans="1:8" x14ac:dyDescent="0.25">
      <c r="A184" s="27"/>
      <c r="B184" s="2" t="s">
        <v>40</v>
      </c>
      <c r="C184" s="43" t="s">
        <v>824</v>
      </c>
      <c r="D184" s="1"/>
      <c r="E184" s="1"/>
      <c r="F184" s="1"/>
      <c r="G184" s="54"/>
      <c r="H184" s="1"/>
    </row>
    <row r="185" spans="1:8" x14ac:dyDescent="0.25">
      <c r="A185" s="29">
        <v>45525</v>
      </c>
      <c r="B185" s="3" t="s">
        <v>105</v>
      </c>
      <c r="C185" s="30" t="s">
        <v>51</v>
      </c>
      <c r="D185" s="31" t="s">
        <v>48</v>
      </c>
      <c r="E185" s="32" t="s">
        <v>190</v>
      </c>
      <c r="F185" s="36"/>
      <c r="G185" s="70">
        <v>65000</v>
      </c>
      <c r="H185" s="35"/>
    </row>
    <row r="186" spans="1:8" x14ac:dyDescent="0.25">
      <c r="A186" s="27"/>
      <c r="B186" s="2" t="s">
        <v>40</v>
      </c>
      <c r="C186" s="43" t="s">
        <v>825</v>
      </c>
      <c r="D186" s="1"/>
      <c r="E186" s="1"/>
      <c r="F186" s="1"/>
      <c r="G186" s="54"/>
      <c r="H186" s="1"/>
    </row>
    <row r="187" spans="1:8" x14ac:dyDescent="0.25">
      <c r="A187" s="29">
        <v>45525</v>
      </c>
      <c r="B187" s="3" t="s">
        <v>105</v>
      </c>
      <c r="C187" s="30" t="s">
        <v>51</v>
      </c>
      <c r="D187" s="31" t="s">
        <v>48</v>
      </c>
      <c r="E187" s="32" t="s">
        <v>191</v>
      </c>
      <c r="F187" s="36"/>
      <c r="G187" s="70">
        <v>65000</v>
      </c>
      <c r="H187" s="35"/>
    </row>
    <row r="188" spans="1:8" x14ac:dyDescent="0.25">
      <c r="A188" s="27"/>
      <c r="B188" s="2" t="s">
        <v>40</v>
      </c>
      <c r="C188" s="43" t="s">
        <v>826</v>
      </c>
      <c r="D188" s="1"/>
      <c r="E188" s="1"/>
      <c r="F188" s="1"/>
      <c r="G188" s="54"/>
      <c r="H188" s="1"/>
    </row>
    <row r="189" spans="1:8" x14ac:dyDescent="0.25">
      <c r="A189" s="29">
        <v>45525</v>
      </c>
      <c r="B189" s="3" t="s">
        <v>105</v>
      </c>
      <c r="C189" s="30" t="s">
        <v>51</v>
      </c>
      <c r="D189" s="31" t="s">
        <v>48</v>
      </c>
      <c r="E189" s="32" t="s">
        <v>192</v>
      </c>
      <c r="F189" s="36"/>
      <c r="G189" s="70">
        <v>65000</v>
      </c>
      <c r="H189" s="35"/>
    </row>
    <row r="190" spans="1:8" x14ac:dyDescent="0.25">
      <c r="A190" s="27"/>
      <c r="B190" s="2" t="s">
        <v>40</v>
      </c>
      <c r="C190" s="43" t="s">
        <v>827</v>
      </c>
      <c r="D190" s="1"/>
      <c r="E190" s="1"/>
      <c r="F190" s="1"/>
      <c r="G190" s="54"/>
      <c r="H190" s="1"/>
    </row>
    <row r="191" spans="1:8" x14ac:dyDescent="0.25">
      <c r="A191" s="29">
        <v>45525</v>
      </c>
      <c r="B191" s="3" t="s">
        <v>105</v>
      </c>
      <c r="C191" s="30" t="s">
        <v>51</v>
      </c>
      <c r="D191" s="31" t="s">
        <v>48</v>
      </c>
      <c r="E191" s="32" t="s">
        <v>193</v>
      </c>
      <c r="F191" s="36"/>
      <c r="G191" s="70">
        <v>65000</v>
      </c>
      <c r="H191" s="35"/>
    </row>
    <row r="192" spans="1:8" x14ac:dyDescent="0.25">
      <c r="A192" s="27"/>
      <c r="B192" s="2" t="s">
        <v>40</v>
      </c>
      <c r="C192" s="43" t="s">
        <v>828</v>
      </c>
      <c r="D192" s="1"/>
      <c r="E192" s="1"/>
      <c r="F192" s="1"/>
      <c r="G192" s="54"/>
      <c r="H192" s="1"/>
    </row>
    <row r="193" spans="1:8" x14ac:dyDescent="0.25">
      <c r="A193" s="29">
        <v>45525</v>
      </c>
      <c r="B193" s="3" t="s">
        <v>105</v>
      </c>
      <c r="C193" s="30" t="s">
        <v>51</v>
      </c>
      <c r="D193" s="31" t="s">
        <v>48</v>
      </c>
      <c r="E193" s="32" t="s">
        <v>194</v>
      </c>
      <c r="F193" s="36"/>
      <c r="G193" s="70">
        <v>65000</v>
      </c>
      <c r="H193" s="35"/>
    </row>
    <row r="194" spans="1:8" x14ac:dyDescent="0.25">
      <c r="A194" s="27"/>
      <c r="B194" s="2" t="s">
        <v>40</v>
      </c>
      <c r="C194" s="43" t="s">
        <v>829</v>
      </c>
      <c r="D194" s="1"/>
      <c r="E194" s="1"/>
      <c r="F194" s="1"/>
      <c r="G194" s="54"/>
      <c r="H194" s="1"/>
    </row>
    <row r="195" spans="1:8" x14ac:dyDescent="0.25">
      <c r="A195" s="29">
        <v>45525</v>
      </c>
      <c r="B195" s="3" t="s">
        <v>105</v>
      </c>
      <c r="C195" s="30" t="s">
        <v>51</v>
      </c>
      <c r="D195" s="31" t="s">
        <v>48</v>
      </c>
      <c r="E195" s="32" t="s">
        <v>195</v>
      </c>
      <c r="F195" s="36"/>
      <c r="G195" s="70">
        <v>65000</v>
      </c>
      <c r="H195" s="35"/>
    </row>
    <row r="196" spans="1:8" x14ac:dyDescent="0.25">
      <c r="A196" s="27"/>
      <c r="B196" s="2" t="s">
        <v>40</v>
      </c>
      <c r="C196" s="43" t="s">
        <v>830</v>
      </c>
      <c r="D196" s="1"/>
      <c r="E196" s="1"/>
      <c r="F196" s="1"/>
      <c r="G196" s="54"/>
      <c r="H196" s="1"/>
    </row>
    <row r="197" spans="1:8" x14ac:dyDescent="0.25">
      <c r="A197" s="29">
        <v>45525</v>
      </c>
      <c r="B197" s="3" t="s">
        <v>105</v>
      </c>
      <c r="C197" s="30" t="s">
        <v>51</v>
      </c>
      <c r="D197" s="31" t="s">
        <v>48</v>
      </c>
      <c r="E197" s="32" t="s">
        <v>196</v>
      </c>
      <c r="F197" s="36"/>
      <c r="G197" s="70">
        <v>65000</v>
      </c>
      <c r="H197" s="35"/>
    </row>
    <row r="198" spans="1:8" x14ac:dyDescent="0.25">
      <c r="A198" s="27"/>
      <c r="B198" s="2" t="s">
        <v>40</v>
      </c>
      <c r="C198" s="43" t="s">
        <v>831</v>
      </c>
      <c r="D198" s="1"/>
      <c r="E198" s="1"/>
      <c r="F198" s="1"/>
      <c r="G198" s="54"/>
      <c r="H198" s="1"/>
    </row>
    <row r="199" spans="1:8" x14ac:dyDescent="0.25">
      <c r="A199" s="29">
        <v>45525</v>
      </c>
      <c r="B199" s="3" t="s">
        <v>105</v>
      </c>
      <c r="C199" s="30" t="s">
        <v>51</v>
      </c>
      <c r="D199" s="31" t="s">
        <v>48</v>
      </c>
      <c r="E199" s="32" t="s">
        <v>197</v>
      </c>
      <c r="F199" s="36"/>
      <c r="G199" s="70">
        <v>65000</v>
      </c>
      <c r="H199" s="35"/>
    </row>
    <row r="200" spans="1:8" x14ac:dyDescent="0.25">
      <c r="A200" s="27"/>
      <c r="B200" s="2" t="s">
        <v>40</v>
      </c>
      <c r="C200" s="43" t="s">
        <v>832</v>
      </c>
      <c r="D200" s="1"/>
      <c r="E200" s="1"/>
      <c r="F200" s="1"/>
      <c r="G200" s="54"/>
      <c r="H200" s="1"/>
    </row>
    <row r="201" spans="1:8" x14ac:dyDescent="0.25">
      <c r="A201" s="29">
        <v>45526</v>
      </c>
      <c r="B201" s="3" t="s">
        <v>105</v>
      </c>
      <c r="C201" s="30" t="s">
        <v>293</v>
      </c>
      <c r="D201" s="31" t="s">
        <v>48</v>
      </c>
      <c r="E201" s="32" t="s">
        <v>198</v>
      </c>
      <c r="F201" s="36"/>
      <c r="G201" s="70">
        <v>118571.42</v>
      </c>
      <c r="H201" s="35"/>
    </row>
    <row r="202" spans="1:8" x14ac:dyDescent="0.25">
      <c r="A202" s="27"/>
      <c r="B202" s="2" t="s">
        <v>40</v>
      </c>
      <c r="C202" s="43" t="s">
        <v>833</v>
      </c>
      <c r="D202" s="1"/>
      <c r="E202" s="1"/>
      <c r="F202" s="1"/>
      <c r="G202" s="54"/>
      <c r="H202" s="1"/>
    </row>
    <row r="203" spans="1:8" x14ac:dyDescent="0.25">
      <c r="A203" s="29">
        <v>45526</v>
      </c>
      <c r="B203" s="3" t="s">
        <v>105</v>
      </c>
      <c r="C203" s="30" t="s">
        <v>51</v>
      </c>
      <c r="D203" s="31" t="s">
        <v>48</v>
      </c>
      <c r="E203" s="32" t="s">
        <v>199</v>
      </c>
      <c r="F203" s="36"/>
      <c r="G203" s="70">
        <v>65000</v>
      </c>
      <c r="H203" s="35"/>
    </row>
    <row r="204" spans="1:8" x14ac:dyDescent="0.25">
      <c r="A204" s="27"/>
      <c r="B204" s="2" t="s">
        <v>40</v>
      </c>
      <c r="C204" s="43" t="s">
        <v>834</v>
      </c>
      <c r="D204" s="1"/>
      <c r="E204" s="1"/>
      <c r="F204" s="1"/>
      <c r="G204" s="54"/>
      <c r="H204" s="1"/>
    </row>
    <row r="205" spans="1:8" x14ac:dyDescent="0.25">
      <c r="A205" s="29">
        <v>45526</v>
      </c>
      <c r="B205" s="3" t="s">
        <v>105</v>
      </c>
      <c r="C205" s="30" t="s">
        <v>51</v>
      </c>
      <c r="D205" s="31" t="s">
        <v>48</v>
      </c>
      <c r="E205" s="32" t="s">
        <v>200</v>
      </c>
      <c r="F205" s="36"/>
      <c r="G205" s="70">
        <v>65000</v>
      </c>
      <c r="H205" s="35"/>
    </row>
    <row r="206" spans="1:8" x14ac:dyDescent="0.25">
      <c r="A206" s="27"/>
      <c r="B206" s="2" t="s">
        <v>40</v>
      </c>
      <c r="C206" s="43" t="s">
        <v>292</v>
      </c>
      <c r="D206" s="1"/>
      <c r="E206" s="1"/>
      <c r="F206" s="1"/>
      <c r="G206" s="54"/>
      <c r="H206" s="1"/>
    </row>
    <row r="207" spans="1:8" x14ac:dyDescent="0.25">
      <c r="A207" s="29">
        <v>45526</v>
      </c>
      <c r="B207" s="3" t="s">
        <v>105</v>
      </c>
      <c r="C207" s="30" t="s">
        <v>293</v>
      </c>
      <c r="D207" s="31" t="s">
        <v>48</v>
      </c>
      <c r="E207" s="32" t="s">
        <v>201</v>
      </c>
      <c r="F207" s="36"/>
      <c r="G207" s="70">
        <v>118571.42</v>
      </c>
      <c r="H207" s="35"/>
    </row>
    <row r="208" spans="1:8" x14ac:dyDescent="0.25">
      <c r="A208" s="27"/>
      <c r="B208" s="2" t="s">
        <v>40</v>
      </c>
      <c r="C208" s="43" t="s">
        <v>294</v>
      </c>
      <c r="D208" s="1"/>
      <c r="E208" s="1"/>
      <c r="F208" s="1"/>
      <c r="G208" s="54"/>
      <c r="H208" s="1"/>
    </row>
    <row r="209" spans="1:8" x14ac:dyDescent="0.25">
      <c r="A209" s="29">
        <v>45526</v>
      </c>
      <c r="B209" s="3" t="s">
        <v>105</v>
      </c>
      <c r="C209" s="30" t="s">
        <v>51</v>
      </c>
      <c r="D209" s="31" t="s">
        <v>48</v>
      </c>
      <c r="E209" s="32" t="s">
        <v>202</v>
      </c>
      <c r="F209" s="36"/>
      <c r="G209" s="70">
        <v>65000</v>
      </c>
      <c r="H209" s="35"/>
    </row>
    <row r="210" spans="1:8" x14ac:dyDescent="0.25">
      <c r="A210" s="27"/>
      <c r="B210" s="2" t="s">
        <v>40</v>
      </c>
      <c r="C210" s="43" t="s">
        <v>295</v>
      </c>
      <c r="D210" s="1"/>
      <c r="E210" s="1"/>
      <c r="F210" s="1"/>
      <c r="G210" s="54"/>
      <c r="H210" s="1"/>
    </row>
    <row r="211" spans="1:8" x14ac:dyDescent="0.25">
      <c r="A211" s="29">
        <v>45526</v>
      </c>
      <c r="B211" s="3" t="s">
        <v>105</v>
      </c>
      <c r="C211" s="30" t="s">
        <v>51</v>
      </c>
      <c r="D211" s="31" t="s">
        <v>48</v>
      </c>
      <c r="E211" s="32" t="s">
        <v>203</v>
      </c>
      <c r="F211" s="36"/>
      <c r="G211" s="70">
        <v>65000</v>
      </c>
      <c r="H211" s="35"/>
    </row>
    <row r="212" spans="1:8" x14ac:dyDescent="0.25">
      <c r="A212" s="27"/>
      <c r="B212" s="2" t="s">
        <v>40</v>
      </c>
      <c r="C212" s="43" t="s">
        <v>296</v>
      </c>
      <c r="D212" s="1"/>
      <c r="E212" s="1"/>
      <c r="F212" s="1"/>
      <c r="G212" s="54"/>
      <c r="H212" s="1"/>
    </row>
    <row r="213" spans="1:8" x14ac:dyDescent="0.25">
      <c r="A213" s="29">
        <v>45526</v>
      </c>
      <c r="B213" s="3" t="s">
        <v>105</v>
      </c>
      <c r="C213" s="30" t="s">
        <v>51</v>
      </c>
      <c r="D213" s="31" t="s">
        <v>48</v>
      </c>
      <c r="E213" s="32" t="s">
        <v>204</v>
      </c>
      <c r="F213" s="36"/>
      <c r="G213" s="70">
        <v>65000</v>
      </c>
      <c r="H213" s="35"/>
    </row>
    <row r="214" spans="1:8" x14ac:dyDescent="0.25">
      <c r="A214" s="27"/>
      <c r="B214" s="2" t="s">
        <v>40</v>
      </c>
      <c r="C214" s="43" t="s">
        <v>297</v>
      </c>
      <c r="D214" s="1"/>
      <c r="E214" s="1"/>
      <c r="F214" s="1"/>
      <c r="G214" s="54"/>
      <c r="H214" s="1"/>
    </row>
    <row r="215" spans="1:8" x14ac:dyDescent="0.25">
      <c r="A215" s="29">
        <v>45526</v>
      </c>
      <c r="B215" s="3" t="s">
        <v>105</v>
      </c>
      <c r="C215" s="30" t="s">
        <v>51</v>
      </c>
      <c r="D215" s="31" t="s">
        <v>48</v>
      </c>
      <c r="E215" s="32" t="s">
        <v>205</v>
      </c>
      <c r="F215" s="36"/>
      <c r="G215" s="70">
        <v>65000</v>
      </c>
      <c r="H215" s="35"/>
    </row>
    <row r="216" spans="1:8" x14ac:dyDescent="0.25">
      <c r="A216" s="27"/>
      <c r="B216" s="2" t="s">
        <v>40</v>
      </c>
      <c r="C216" s="43" t="s">
        <v>298</v>
      </c>
      <c r="D216" s="1"/>
      <c r="E216" s="1"/>
      <c r="F216" s="1"/>
      <c r="G216" s="54"/>
      <c r="H216" s="1"/>
    </row>
    <row r="217" spans="1:8" x14ac:dyDescent="0.25">
      <c r="A217" s="29">
        <v>45527</v>
      </c>
      <c r="B217" s="3" t="s">
        <v>105</v>
      </c>
      <c r="C217" s="30" t="s">
        <v>51</v>
      </c>
      <c r="D217" s="31" t="s">
        <v>48</v>
      </c>
      <c r="E217" s="32" t="s">
        <v>206</v>
      </c>
      <c r="F217" s="36"/>
      <c r="G217" s="70">
        <v>65000</v>
      </c>
      <c r="H217" s="35"/>
    </row>
    <row r="218" spans="1:8" x14ac:dyDescent="0.25">
      <c r="A218" s="27"/>
      <c r="B218" s="2" t="s">
        <v>40</v>
      </c>
      <c r="C218" s="43" t="s">
        <v>299</v>
      </c>
      <c r="D218" s="1"/>
      <c r="E218" s="1"/>
      <c r="F218" s="1"/>
      <c r="G218" s="54"/>
      <c r="H218" s="1"/>
    </row>
    <row r="219" spans="1:8" x14ac:dyDescent="0.25">
      <c r="A219" s="29">
        <v>45527</v>
      </c>
      <c r="B219" s="3" t="s">
        <v>105</v>
      </c>
      <c r="C219" s="30" t="s">
        <v>51</v>
      </c>
      <c r="D219" s="31" t="s">
        <v>48</v>
      </c>
      <c r="E219" s="32" t="s">
        <v>207</v>
      </c>
      <c r="F219" s="36"/>
      <c r="G219" s="70">
        <v>13000</v>
      </c>
      <c r="H219" s="35"/>
    </row>
    <row r="220" spans="1:8" x14ac:dyDescent="0.25">
      <c r="A220" s="27"/>
      <c r="B220" s="2" t="s">
        <v>40</v>
      </c>
      <c r="C220" s="43" t="s">
        <v>300</v>
      </c>
      <c r="D220" s="1"/>
      <c r="E220" s="1"/>
      <c r="F220" s="1"/>
      <c r="G220" s="54"/>
      <c r="H220" s="1"/>
    </row>
    <row r="221" spans="1:8" x14ac:dyDescent="0.25">
      <c r="A221" s="29">
        <v>45527</v>
      </c>
      <c r="B221" s="3" t="s">
        <v>105</v>
      </c>
      <c r="C221" s="30" t="s">
        <v>51</v>
      </c>
      <c r="D221" s="31" t="s">
        <v>48</v>
      </c>
      <c r="E221" s="32" t="s">
        <v>208</v>
      </c>
      <c r="F221" s="36"/>
      <c r="G221" s="70">
        <v>52000</v>
      </c>
      <c r="H221" s="35"/>
    </row>
    <row r="222" spans="1:8" x14ac:dyDescent="0.25">
      <c r="A222" s="27"/>
      <c r="B222" s="2" t="s">
        <v>40</v>
      </c>
      <c r="C222" s="43" t="s">
        <v>301</v>
      </c>
      <c r="D222" s="1"/>
      <c r="E222" s="1"/>
      <c r="F222" s="1"/>
      <c r="G222" s="54"/>
      <c r="H222" s="1"/>
    </row>
    <row r="223" spans="1:8" x14ac:dyDescent="0.25">
      <c r="A223" s="29">
        <v>45527</v>
      </c>
      <c r="B223" s="3" t="s">
        <v>105</v>
      </c>
      <c r="C223" s="30" t="s">
        <v>51</v>
      </c>
      <c r="D223" s="31" t="s">
        <v>48</v>
      </c>
      <c r="E223" s="32" t="s">
        <v>209</v>
      </c>
      <c r="F223" s="36"/>
      <c r="G223" s="70">
        <v>65000</v>
      </c>
      <c r="H223" s="35"/>
    </row>
    <row r="224" spans="1:8" x14ac:dyDescent="0.25">
      <c r="A224" s="27"/>
      <c r="B224" s="2" t="s">
        <v>40</v>
      </c>
      <c r="C224" s="43" t="s">
        <v>302</v>
      </c>
      <c r="D224" s="1"/>
      <c r="E224" s="1"/>
      <c r="F224" s="1"/>
      <c r="G224" s="54"/>
      <c r="H224" s="1"/>
    </row>
    <row r="225" spans="1:8" x14ac:dyDescent="0.25">
      <c r="A225" s="29">
        <v>45527</v>
      </c>
      <c r="B225" s="3" t="s">
        <v>105</v>
      </c>
      <c r="C225" s="30" t="s">
        <v>51</v>
      </c>
      <c r="D225" s="31" t="s">
        <v>48</v>
      </c>
      <c r="E225" s="32" t="s">
        <v>210</v>
      </c>
      <c r="F225" s="36"/>
      <c r="G225" s="70">
        <v>65000</v>
      </c>
      <c r="H225" s="35"/>
    </row>
    <row r="226" spans="1:8" x14ac:dyDescent="0.25">
      <c r="A226" s="27"/>
      <c r="B226" s="2" t="s">
        <v>40</v>
      </c>
      <c r="C226" s="43" t="s">
        <v>303</v>
      </c>
      <c r="D226" s="1"/>
      <c r="E226" s="1"/>
      <c r="F226" s="1"/>
      <c r="G226" s="54"/>
      <c r="H226" s="1"/>
    </row>
    <row r="227" spans="1:8" x14ac:dyDescent="0.25">
      <c r="A227" s="29">
        <v>45533</v>
      </c>
      <c r="B227" s="3" t="s">
        <v>105</v>
      </c>
      <c r="C227" s="30" t="s">
        <v>293</v>
      </c>
      <c r="D227" s="31" t="s">
        <v>48</v>
      </c>
      <c r="E227" s="32" t="s">
        <v>211</v>
      </c>
      <c r="F227" s="36"/>
      <c r="G227" s="70">
        <v>118571.42</v>
      </c>
      <c r="H227" s="35"/>
    </row>
    <row r="228" spans="1:8" x14ac:dyDescent="0.25">
      <c r="A228" s="27"/>
      <c r="B228" s="2" t="s">
        <v>40</v>
      </c>
      <c r="C228" s="43" t="s">
        <v>304</v>
      </c>
      <c r="D228" s="1"/>
      <c r="E228" s="1"/>
      <c r="F228" s="1"/>
      <c r="G228" s="54"/>
      <c r="H228" s="1"/>
    </row>
    <row r="229" spans="1:8" x14ac:dyDescent="0.25">
      <c r="A229" s="29">
        <v>45534</v>
      </c>
      <c r="B229" s="3" t="s">
        <v>105</v>
      </c>
      <c r="C229" s="30" t="s">
        <v>51</v>
      </c>
      <c r="D229" s="31" t="s">
        <v>48</v>
      </c>
      <c r="E229" s="32" t="s">
        <v>212</v>
      </c>
      <c r="F229" s="36"/>
      <c r="G229" s="70">
        <v>65000</v>
      </c>
      <c r="H229" s="35"/>
    </row>
    <row r="230" spans="1:8" x14ac:dyDescent="0.25">
      <c r="A230" s="27"/>
      <c r="B230" s="2" t="s">
        <v>40</v>
      </c>
      <c r="C230" s="43" t="s">
        <v>305</v>
      </c>
      <c r="D230" s="1"/>
      <c r="E230" s="1"/>
      <c r="F230" s="1"/>
      <c r="G230" s="54"/>
      <c r="H230" s="1"/>
    </row>
    <row r="231" spans="1:8" x14ac:dyDescent="0.25">
      <c r="A231" s="29">
        <v>45534</v>
      </c>
      <c r="B231" s="3" t="s">
        <v>105</v>
      </c>
      <c r="C231" s="30" t="s">
        <v>51</v>
      </c>
      <c r="D231" s="31" t="s">
        <v>48</v>
      </c>
      <c r="E231" s="32" t="s">
        <v>213</v>
      </c>
      <c r="F231" s="36"/>
      <c r="G231" s="70">
        <v>65000</v>
      </c>
      <c r="H231" s="35"/>
    </row>
    <row r="232" spans="1:8" x14ac:dyDescent="0.25">
      <c r="A232" s="27"/>
      <c r="B232" s="2" t="s">
        <v>40</v>
      </c>
      <c r="C232" s="43" t="s">
        <v>306</v>
      </c>
      <c r="D232" s="1"/>
      <c r="E232" s="1"/>
      <c r="F232" s="1"/>
      <c r="G232" s="54"/>
      <c r="H232" s="1"/>
    </row>
    <row r="233" spans="1:8" x14ac:dyDescent="0.25">
      <c r="A233" s="29">
        <v>45534</v>
      </c>
      <c r="B233" s="3" t="s">
        <v>105</v>
      </c>
      <c r="C233" s="30" t="s">
        <v>51</v>
      </c>
      <c r="D233" s="31" t="s">
        <v>48</v>
      </c>
      <c r="E233" s="32" t="s">
        <v>214</v>
      </c>
      <c r="F233" s="36"/>
      <c r="G233" s="70">
        <v>65000</v>
      </c>
      <c r="H233" s="35"/>
    </row>
    <row r="234" spans="1:8" x14ac:dyDescent="0.25">
      <c r="A234" s="27"/>
      <c r="B234" s="2" t="s">
        <v>40</v>
      </c>
      <c r="C234" s="43" t="s">
        <v>307</v>
      </c>
      <c r="D234" s="1"/>
      <c r="E234" s="1"/>
      <c r="F234" s="1"/>
      <c r="G234" s="54"/>
      <c r="H234" s="1"/>
    </row>
    <row r="235" spans="1:8" x14ac:dyDescent="0.25">
      <c r="A235" s="29">
        <v>45534</v>
      </c>
      <c r="B235" s="3" t="s">
        <v>105</v>
      </c>
      <c r="C235" s="30" t="s">
        <v>51</v>
      </c>
      <c r="D235" s="31" t="s">
        <v>48</v>
      </c>
      <c r="E235" s="32" t="s">
        <v>215</v>
      </c>
      <c r="F235" s="36"/>
      <c r="G235" s="70">
        <v>65000</v>
      </c>
      <c r="H235" s="35"/>
    </row>
    <row r="236" spans="1:8" x14ac:dyDescent="0.25">
      <c r="A236" s="27"/>
      <c r="B236" s="2" t="s">
        <v>40</v>
      </c>
      <c r="C236" s="43" t="s">
        <v>308</v>
      </c>
      <c r="D236" s="1"/>
      <c r="E236" s="1"/>
      <c r="F236" s="1"/>
      <c r="G236" s="54"/>
      <c r="H236" s="1"/>
    </row>
    <row r="237" spans="1:8" x14ac:dyDescent="0.25">
      <c r="A237" s="29">
        <v>45534</v>
      </c>
      <c r="B237" s="3" t="s">
        <v>105</v>
      </c>
      <c r="C237" s="30" t="s">
        <v>51</v>
      </c>
      <c r="D237" s="31" t="s">
        <v>48</v>
      </c>
      <c r="E237" s="32" t="s">
        <v>216</v>
      </c>
      <c r="F237" s="36"/>
      <c r="G237" s="70">
        <v>65000</v>
      </c>
      <c r="H237" s="35"/>
    </row>
    <row r="238" spans="1:8" x14ac:dyDescent="0.25">
      <c r="A238" s="27"/>
      <c r="B238" s="2" t="s">
        <v>40</v>
      </c>
      <c r="C238" s="43" t="s">
        <v>309</v>
      </c>
      <c r="D238" s="1"/>
      <c r="E238" s="1"/>
      <c r="F238" s="1"/>
      <c r="G238" s="54"/>
      <c r="H238" s="1"/>
    </row>
    <row r="239" spans="1:8" x14ac:dyDescent="0.25">
      <c r="A239" s="29">
        <v>45534</v>
      </c>
      <c r="B239" s="3" t="s">
        <v>105</v>
      </c>
      <c r="C239" s="30" t="s">
        <v>51</v>
      </c>
      <c r="D239" s="31" t="s">
        <v>48</v>
      </c>
      <c r="E239" s="32" t="s">
        <v>217</v>
      </c>
      <c r="F239" s="36"/>
      <c r="G239" s="70">
        <v>65000</v>
      </c>
      <c r="H239" s="35"/>
    </row>
    <row r="240" spans="1:8" x14ac:dyDescent="0.25">
      <c r="A240" s="27"/>
      <c r="B240" s="2" t="s">
        <v>40</v>
      </c>
      <c r="C240" s="43" t="s">
        <v>310</v>
      </c>
      <c r="D240" s="1"/>
      <c r="E240" s="1"/>
      <c r="F240" s="1"/>
      <c r="G240" s="54"/>
      <c r="H240" s="1"/>
    </row>
    <row r="241" spans="1:8" x14ac:dyDescent="0.25">
      <c r="A241" s="29">
        <v>45534</v>
      </c>
      <c r="B241" s="3" t="s">
        <v>105</v>
      </c>
      <c r="C241" s="30" t="s">
        <v>51</v>
      </c>
      <c r="D241" s="31" t="s">
        <v>48</v>
      </c>
      <c r="E241" s="32" t="s">
        <v>218</v>
      </c>
      <c r="F241" s="36"/>
      <c r="G241" s="70">
        <v>52000</v>
      </c>
      <c r="H241" s="35"/>
    </row>
    <row r="242" spans="1:8" x14ac:dyDescent="0.25">
      <c r="A242" s="27"/>
      <c r="B242" s="2" t="s">
        <v>40</v>
      </c>
      <c r="C242" s="43" t="s">
        <v>311</v>
      </c>
      <c r="D242" s="1"/>
      <c r="E242" s="1"/>
      <c r="F242" s="1"/>
      <c r="G242" s="54"/>
      <c r="H242" s="1"/>
    </row>
    <row r="243" spans="1:8" x14ac:dyDescent="0.25">
      <c r="A243" s="29">
        <v>45534</v>
      </c>
      <c r="B243" s="3" t="s">
        <v>105</v>
      </c>
      <c r="C243" s="30" t="s">
        <v>51</v>
      </c>
      <c r="D243" s="31" t="s">
        <v>48</v>
      </c>
      <c r="E243" s="32" t="s">
        <v>219</v>
      </c>
      <c r="F243" s="36"/>
      <c r="G243" s="70">
        <v>65000</v>
      </c>
      <c r="H243" s="35"/>
    </row>
    <row r="244" spans="1:8" x14ac:dyDescent="0.25">
      <c r="A244" s="27"/>
      <c r="B244" s="2" t="s">
        <v>40</v>
      </c>
      <c r="C244" s="43" t="s">
        <v>312</v>
      </c>
      <c r="D244" s="1"/>
      <c r="E244" s="1"/>
      <c r="F244" s="1"/>
      <c r="G244" s="54"/>
      <c r="H244" s="1"/>
    </row>
    <row r="245" spans="1:8" x14ac:dyDescent="0.25">
      <c r="A245" s="29">
        <v>45534</v>
      </c>
      <c r="B245" s="3" t="s">
        <v>105</v>
      </c>
      <c r="C245" s="30" t="s">
        <v>51</v>
      </c>
      <c r="D245" s="31" t="s">
        <v>48</v>
      </c>
      <c r="E245" s="32" t="s">
        <v>220</v>
      </c>
      <c r="F245" s="36"/>
      <c r="G245" s="70">
        <v>65000</v>
      </c>
      <c r="H245" s="35"/>
    </row>
    <row r="246" spans="1:8" x14ac:dyDescent="0.25">
      <c r="A246" s="27"/>
      <c r="B246" s="2" t="s">
        <v>40</v>
      </c>
      <c r="C246" s="43" t="s">
        <v>313</v>
      </c>
      <c r="D246" s="1"/>
      <c r="E246" s="1"/>
      <c r="F246" s="1"/>
      <c r="G246" s="54"/>
      <c r="H246" s="1"/>
    </row>
    <row r="247" spans="1:8" x14ac:dyDescent="0.25">
      <c r="A247" s="29">
        <v>45534</v>
      </c>
      <c r="B247" s="3" t="s">
        <v>105</v>
      </c>
      <c r="C247" s="30" t="s">
        <v>51</v>
      </c>
      <c r="D247" s="31" t="s">
        <v>48</v>
      </c>
      <c r="E247" s="32" t="s">
        <v>221</v>
      </c>
      <c r="F247" s="36"/>
      <c r="G247" s="70">
        <v>52000</v>
      </c>
      <c r="H247" s="35"/>
    </row>
    <row r="248" spans="1:8" x14ac:dyDescent="0.25">
      <c r="A248" s="27"/>
      <c r="B248" s="2" t="s">
        <v>40</v>
      </c>
      <c r="C248" s="43" t="s">
        <v>314</v>
      </c>
      <c r="D248" s="1"/>
      <c r="E248" s="1"/>
      <c r="F248" s="1"/>
      <c r="G248" s="54"/>
      <c r="H248" s="1"/>
    </row>
    <row r="249" spans="1:8" x14ac:dyDescent="0.25">
      <c r="A249" s="29">
        <v>45534</v>
      </c>
      <c r="B249" s="3" t="s">
        <v>105</v>
      </c>
      <c r="C249" s="30" t="s">
        <v>51</v>
      </c>
      <c r="D249" s="31" t="s">
        <v>48</v>
      </c>
      <c r="E249" s="32" t="s">
        <v>222</v>
      </c>
      <c r="F249" s="36"/>
      <c r="G249" s="70">
        <v>52000</v>
      </c>
      <c r="H249" s="35"/>
    </row>
    <row r="250" spans="1:8" x14ac:dyDescent="0.25">
      <c r="A250" s="27"/>
      <c r="B250" s="2" t="s">
        <v>40</v>
      </c>
      <c r="C250" s="43" t="s">
        <v>315</v>
      </c>
      <c r="D250" s="1"/>
      <c r="E250" s="1"/>
      <c r="F250" s="1"/>
      <c r="G250" s="54"/>
      <c r="H250" s="1"/>
    </row>
    <row r="251" spans="1:8" x14ac:dyDescent="0.25">
      <c r="A251" s="29">
        <v>45535</v>
      </c>
      <c r="B251" s="3" t="s">
        <v>105</v>
      </c>
      <c r="C251" s="30" t="s">
        <v>51</v>
      </c>
      <c r="D251" s="31" t="s">
        <v>48</v>
      </c>
      <c r="E251" s="32" t="s">
        <v>223</v>
      </c>
      <c r="F251" s="36"/>
      <c r="G251" s="70">
        <v>52000</v>
      </c>
      <c r="H251" s="35"/>
    </row>
    <row r="252" spans="1:8" x14ac:dyDescent="0.25">
      <c r="A252" s="27"/>
      <c r="B252" s="2" t="s">
        <v>40</v>
      </c>
      <c r="C252" s="43" t="s">
        <v>316</v>
      </c>
      <c r="D252" s="1"/>
      <c r="E252" s="1"/>
      <c r="F252" s="1"/>
      <c r="G252" s="54"/>
      <c r="H252" s="1"/>
    </row>
    <row r="253" spans="1:8" x14ac:dyDescent="0.25">
      <c r="A253" s="29">
        <v>45535</v>
      </c>
      <c r="B253" s="3" t="s">
        <v>105</v>
      </c>
      <c r="C253" s="30" t="s">
        <v>51</v>
      </c>
      <c r="D253" s="31" t="s">
        <v>48</v>
      </c>
      <c r="E253" s="32" t="s">
        <v>224</v>
      </c>
      <c r="F253" s="36"/>
      <c r="G253" s="70">
        <v>44460</v>
      </c>
      <c r="H253" s="35"/>
    </row>
    <row r="254" spans="1:8" x14ac:dyDescent="0.25">
      <c r="A254" s="27"/>
      <c r="B254" s="2" t="s">
        <v>40</v>
      </c>
      <c r="C254" s="43" t="s">
        <v>317</v>
      </c>
      <c r="D254" s="1"/>
      <c r="E254" s="1"/>
      <c r="F254" s="1"/>
      <c r="G254" s="54"/>
      <c r="H254" s="1"/>
    </row>
    <row r="255" spans="1:8" x14ac:dyDescent="0.25">
      <c r="A255" s="29">
        <v>45535</v>
      </c>
      <c r="B255" s="3" t="s">
        <v>105</v>
      </c>
      <c r="C255" s="30" t="s">
        <v>51</v>
      </c>
      <c r="D255" s="31" t="s">
        <v>48</v>
      </c>
      <c r="E255" s="32" t="s">
        <v>225</v>
      </c>
      <c r="F255" s="36"/>
      <c r="G255" s="70">
        <v>7540</v>
      </c>
      <c r="H255" s="35"/>
    </row>
    <row r="256" spans="1:8" x14ac:dyDescent="0.25">
      <c r="A256" s="27"/>
      <c r="B256" s="2" t="s">
        <v>40</v>
      </c>
      <c r="C256" s="43" t="s">
        <v>318</v>
      </c>
      <c r="D256" s="1"/>
      <c r="E256" s="1"/>
      <c r="F256" s="1"/>
      <c r="G256" s="54"/>
      <c r="H256" s="1"/>
    </row>
    <row r="257" spans="1:8" x14ac:dyDescent="0.25">
      <c r="A257" s="29">
        <v>45535</v>
      </c>
      <c r="B257" s="3" t="s">
        <v>105</v>
      </c>
      <c r="C257" s="30" t="s">
        <v>51</v>
      </c>
      <c r="D257" s="31" t="s">
        <v>48</v>
      </c>
      <c r="E257" s="32" t="s">
        <v>226</v>
      </c>
      <c r="F257" s="36"/>
      <c r="G257" s="70">
        <v>65000</v>
      </c>
      <c r="H257" s="35"/>
    </row>
    <row r="258" spans="1:8" x14ac:dyDescent="0.25">
      <c r="A258" s="27"/>
      <c r="B258" s="2" t="s">
        <v>40</v>
      </c>
      <c r="C258" s="43" t="s">
        <v>319</v>
      </c>
      <c r="D258" s="1"/>
      <c r="E258" s="1"/>
      <c r="F258" s="1"/>
      <c r="G258" s="54"/>
      <c r="H258" s="1"/>
    </row>
    <row r="259" spans="1:8" x14ac:dyDescent="0.25">
      <c r="A259" s="29">
        <v>45535</v>
      </c>
      <c r="B259" s="3" t="s">
        <v>105</v>
      </c>
      <c r="C259" s="30" t="s">
        <v>51</v>
      </c>
      <c r="D259" s="31" t="s">
        <v>48</v>
      </c>
      <c r="E259" s="32" t="s">
        <v>227</v>
      </c>
      <c r="F259" s="36"/>
      <c r="G259" s="70">
        <v>65000</v>
      </c>
      <c r="H259" s="35"/>
    </row>
    <row r="260" spans="1:8" x14ac:dyDescent="0.25">
      <c r="A260" s="27"/>
      <c r="B260" s="2" t="s">
        <v>40</v>
      </c>
      <c r="C260" s="43" t="s">
        <v>320</v>
      </c>
      <c r="D260" s="1"/>
      <c r="E260" s="1"/>
      <c r="F260" s="1"/>
      <c r="G260" s="54"/>
      <c r="H260" s="1"/>
    </row>
    <row r="261" spans="1:8" x14ac:dyDescent="0.25">
      <c r="A261" s="29">
        <v>45536</v>
      </c>
      <c r="B261" s="3" t="s">
        <v>105</v>
      </c>
      <c r="C261" s="30" t="s">
        <v>293</v>
      </c>
      <c r="D261" s="31" t="s">
        <v>48</v>
      </c>
      <c r="E261" s="32" t="s">
        <v>228</v>
      </c>
      <c r="F261" s="36"/>
      <c r="G261" s="70">
        <v>118571.42</v>
      </c>
      <c r="H261" s="35"/>
    </row>
    <row r="262" spans="1:8" x14ac:dyDescent="0.25">
      <c r="A262" s="27"/>
      <c r="B262" s="2" t="s">
        <v>40</v>
      </c>
      <c r="C262" s="43" t="s">
        <v>321</v>
      </c>
      <c r="D262" s="1"/>
      <c r="E262" s="1"/>
      <c r="F262" s="1"/>
      <c r="G262" s="54"/>
      <c r="H262" s="1"/>
    </row>
    <row r="263" spans="1:8" x14ac:dyDescent="0.25">
      <c r="A263" s="29">
        <v>45537</v>
      </c>
      <c r="B263" s="3" t="s">
        <v>105</v>
      </c>
      <c r="C263" s="30" t="s">
        <v>293</v>
      </c>
      <c r="D263" s="31" t="s">
        <v>48</v>
      </c>
      <c r="E263" s="32" t="s">
        <v>229</v>
      </c>
      <c r="F263" s="36"/>
      <c r="G263" s="70">
        <v>118571.42</v>
      </c>
      <c r="H263" s="35"/>
    </row>
    <row r="264" spans="1:8" x14ac:dyDescent="0.25">
      <c r="A264" s="27"/>
      <c r="B264" s="2" t="s">
        <v>40</v>
      </c>
      <c r="C264" s="43" t="s">
        <v>322</v>
      </c>
      <c r="D264" s="1"/>
      <c r="E264" s="1"/>
      <c r="F264" s="1"/>
      <c r="G264" s="54"/>
      <c r="H264" s="1"/>
    </row>
    <row r="265" spans="1:8" x14ac:dyDescent="0.25">
      <c r="A265" s="29">
        <v>45543</v>
      </c>
      <c r="B265" s="3" t="s">
        <v>105</v>
      </c>
      <c r="C265" s="30" t="s">
        <v>51</v>
      </c>
      <c r="D265" s="31" t="s">
        <v>48</v>
      </c>
      <c r="E265" s="32" t="s">
        <v>230</v>
      </c>
      <c r="F265" s="36"/>
      <c r="G265" s="70">
        <v>57000</v>
      </c>
      <c r="H265" s="35"/>
    </row>
    <row r="266" spans="1:8" x14ac:dyDescent="0.25">
      <c r="A266" s="27"/>
      <c r="B266" s="2" t="s">
        <v>40</v>
      </c>
      <c r="C266" s="43" t="s">
        <v>323</v>
      </c>
      <c r="D266" s="1"/>
      <c r="E266" s="1"/>
      <c r="F266" s="1"/>
      <c r="G266" s="54"/>
      <c r="H266" s="1"/>
    </row>
    <row r="267" spans="1:8" x14ac:dyDescent="0.25">
      <c r="A267" s="29">
        <v>45543</v>
      </c>
      <c r="B267" s="3" t="s">
        <v>105</v>
      </c>
      <c r="C267" s="30" t="s">
        <v>51</v>
      </c>
      <c r="D267" s="31" t="s">
        <v>48</v>
      </c>
      <c r="E267" s="32" t="s">
        <v>231</v>
      </c>
      <c r="F267" s="36"/>
      <c r="G267" s="70">
        <v>57000</v>
      </c>
      <c r="H267" s="35"/>
    </row>
    <row r="268" spans="1:8" x14ac:dyDescent="0.25">
      <c r="A268" s="27"/>
      <c r="B268" s="2" t="s">
        <v>40</v>
      </c>
      <c r="C268" s="43" t="s">
        <v>324</v>
      </c>
      <c r="D268" s="1"/>
      <c r="E268" s="1"/>
      <c r="F268" s="1"/>
      <c r="G268" s="54"/>
      <c r="H268" s="1"/>
    </row>
    <row r="269" spans="1:8" x14ac:dyDescent="0.25">
      <c r="A269" s="29">
        <v>45543</v>
      </c>
      <c r="B269" s="3" t="s">
        <v>105</v>
      </c>
      <c r="C269" s="30" t="s">
        <v>51</v>
      </c>
      <c r="D269" s="31" t="s">
        <v>48</v>
      </c>
      <c r="E269" s="32" t="s">
        <v>232</v>
      </c>
      <c r="F269" s="36"/>
      <c r="G269" s="70">
        <v>57000</v>
      </c>
      <c r="H269" s="35"/>
    </row>
    <row r="270" spans="1:8" x14ac:dyDescent="0.25">
      <c r="A270" s="27"/>
      <c r="B270" s="2" t="s">
        <v>40</v>
      </c>
      <c r="C270" s="43" t="s">
        <v>325</v>
      </c>
      <c r="D270" s="1"/>
      <c r="E270" s="1"/>
      <c r="F270" s="1"/>
      <c r="G270" s="54"/>
      <c r="H270" s="1"/>
    </row>
    <row r="271" spans="1:8" x14ac:dyDescent="0.25">
      <c r="A271" s="29">
        <v>45543</v>
      </c>
      <c r="B271" s="3" t="s">
        <v>105</v>
      </c>
      <c r="C271" s="30" t="s">
        <v>51</v>
      </c>
      <c r="D271" s="31" t="s">
        <v>48</v>
      </c>
      <c r="E271" s="32" t="s">
        <v>233</v>
      </c>
      <c r="F271" s="36"/>
      <c r="G271" s="70">
        <v>57000</v>
      </c>
      <c r="H271" s="35"/>
    </row>
    <row r="272" spans="1:8" x14ac:dyDescent="0.25">
      <c r="A272" s="27"/>
      <c r="B272" s="2" t="s">
        <v>40</v>
      </c>
      <c r="C272" s="43" t="s">
        <v>326</v>
      </c>
      <c r="D272" s="1"/>
      <c r="E272" s="1"/>
      <c r="F272" s="1"/>
      <c r="G272" s="54"/>
      <c r="H272" s="1"/>
    </row>
    <row r="273" spans="1:8" x14ac:dyDescent="0.25">
      <c r="A273" s="29">
        <v>45543</v>
      </c>
      <c r="B273" s="3" t="s">
        <v>105</v>
      </c>
      <c r="C273" s="30" t="s">
        <v>51</v>
      </c>
      <c r="D273" s="31" t="s">
        <v>48</v>
      </c>
      <c r="E273" s="32" t="s">
        <v>234</v>
      </c>
      <c r="F273" s="36"/>
      <c r="G273" s="70">
        <v>57000</v>
      </c>
      <c r="H273" s="35"/>
    </row>
    <row r="274" spans="1:8" x14ac:dyDescent="0.25">
      <c r="A274" s="27"/>
      <c r="B274" s="2" t="s">
        <v>40</v>
      </c>
      <c r="C274" s="43" t="s">
        <v>327</v>
      </c>
      <c r="D274" s="1"/>
      <c r="E274" s="1"/>
      <c r="F274" s="1"/>
      <c r="G274" s="54"/>
      <c r="H274" s="1"/>
    </row>
    <row r="275" spans="1:8" x14ac:dyDescent="0.25">
      <c r="A275" s="29">
        <v>45545</v>
      </c>
      <c r="B275" s="3" t="s">
        <v>105</v>
      </c>
      <c r="C275" s="30" t="s">
        <v>51</v>
      </c>
      <c r="D275" s="31" t="s">
        <v>48</v>
      </c>
      <c r="E275" s="32" t="s">
        <v>235</v>
      </c>
      <c r="F275" s="36"/>
      <c r="G275" s="70">
        <v>71250</v>
      </c>
      <c r="H275" s="35"/>
    </row>
    <row r="276" spans="1:8" x14ac:dyDescent="0.25">
      <c r="A276" s="27"/>
      <c r="B276" s="2" t="s">
        <v>40</v>
      </c>
      <c r="C276" s="43" t="s">
        <v>328</v>
      </c>
      <c r="D276" s="1"/>
      <c r="E276" s="1"/>
      <c r="F276" s="1"/>
      <c r="G276" s="54"/>
      <c r="H276" s="1"/>
    </row>
    <row r="277" spans="1:8" x14ac:dyDescent="0.25">
      <c r="A277" s="29">
        <v>45545</v>
      </c>
      <c r="B277" s="3" t="s">
        <v>105</v>
      </c>
      <c r="C277" s="30" t="s">
        <v>51</v>
      </c>
      <c r="D277" s="31" t="s">
        <v>48</v>
      </c>
      <c r="E277" s="32" t="s">
        <v>236</v>
      </c>
      <c r="F277" s="36"/>
      <c r="G277" s="70">
        <v>57000</v>
      </c>
      <c r="H277" s="35"/>
    </row>
    <row r="278" spans="1:8" x14ac:dyDescent="0.25">
      <c r="A278" s="27"/>
      <c r="B278" s="2" t="s">
        <v>40</v>
      </c>
      <c r="C278" s="43" t="s">
        <v>329</v>
      </c>
      <c r="D278" s="1"/>
      <c r="E278" s="1"/>
      <c r="F278" s="1"/>
      <c r="G278" s="54"/>
      <c r="H278" s="1"/>
    </row>
    <row r="279" spans="1:8" x14ac:dyDescent="0.25">
      <c r="A279" s="29">
        <v>45546</v>
      </c>
      <c r="B279" s="3" t="s">
        <v>105</v>
      </c>
      <c r="C279" s="30" t="s">
        <v>51</v>
      </c>
      <c r="D279" s="31" t="s">
        <v>48</v>
      </c>
      <c r="E279" s="32" t="s">
        <v>237</v>
      </c>
      <c r="F279" s="36"/>
      <c r="G279" s="70">
        <v>142500</v>
      </c>
      <c r="H279" s="35"/>
    </row>
    <row r="280" spans="1:8" x14ac:dyDescent="0.25">
      <c r="A280" s="27"/>
      <c r="B280" s="2" t="s">
        <v>40</v>
      </c>
      <c r="C280" s="43" t="s">
        <v>330</v>
      </c>
      <c r="D280" s="1"/>
      <c r="E280" s="1"/>
      <c r="F280" s="1"/>
      <c r="G280" s="54"/>
      <c r="H280" s="1"/>
    </row>
    <row r="281" spans="1:8" x14ac:dyDescent="0.25">
      <c r="A281" s="29">
        <v>45546</v>
      </c>
      <c r="B281" s="3" t="s">
        <v>105</v>
      </c>
      <c r="C281" s="30" t="s">
        <v>51</v>
      </c>
      <c r="D281" s="31" t="s">
        <v>48</v>
      </c>
      <c r="E281" s="32" t="s">
        <v>238</v>
      </c>
      <c r="F281" s="36"/>
      <c r="G281" s="70">
        <v>85500</v>
      </c>
      <c r="H281" s="35"/>
    </row>
    <row r="282" spans="1:8" x14ac:dyDescent="0.25">
      <c r="A282" s="27"/>
      <c r="B282" s="2" t="s">
        <v>40</v>
      </c>
      <c r="C282" s="43" t="s">
        <v>331</v>
      </c>
      <c r="D282" s="1"/>
      <c r="E282" s="1"/>
      <c r="F282" s="1"/>
      <c r="G282" s="54"/>
      <c r="H282" s="1"/>
    </row>
    <row r="283" spans="1:8" x14ac:dyDescent="0.25">
      <c r="A283" s="29">
        <v>45546</v>
      </c>
      <c r="B283" s="3" t="s">
        <v>105</v>
      </c>
      <c r="C283" s="30" t="s">
        <v>51</v>
      </c>
      <c r="D283" s="31" t="s">
        <v>48</v>
      </c>
      <c r="E283" s="32" t="s">
        <v>239</v>
      </c>
      <c r="F283" s="36"/>
      <c r="G283" s="70">
        <v>85500</v>
      </c>
      <c r="H283" s="35"/>
    </row>
    <row r="284" spans="1:8" x14ac:dyDescent="0.25">
      <c r="A284" s="27"/>
      <c r="B284" s="2" t="s">
        <v>40</v>
      </c>
      <c r="C284" s="43" t="s">
        <v>332</v>
      </c>
      <c r="D284" s="1"/>
      <c r="E284" s="1"/>
      <c r="F284" s="1"/>
      <c r="G284" s="54"/>
      <c r="H284" s="1"/>
    </row>
    <row r="285" spans="1:8" x14ac:dyDescent="0.25">
      <c r="A285" s="29">
        <v>45546</v>
      </c>
      <c r="B285" s="3" t="s">
        <v>105</v>
      </c>
      <c r="C285" s="30" t="s">
        <v>51</v>
      </c>
      <c r="D285" s="31" t="s">
        <v>48</v>
      </c>
      <c r="E285" s="32" t="s">
        <v>240</v>
      </c>
      <c r="F285" s="36"/>
      <c r="G285" s="70">
        <v>114000</v>
      </c>
      <c r="H285" s="35"/>
    </row>
    <row r="286" spans="1:8" x14ac:dyDescent="0.25">
      <c r="A286" s="27"/>
      <c r="B286" s="2" t="s">
        <v>40</v>
      </c>
      <c r="C286" s="43" t="s">
        <v>333</v>
      </c>
      <c r="D286" s="1"/>
      <c r="E286" s="1"/>
      <c r="F286" s="1"/>
      <c r="G286" s="54"/>
      <c r="H286" s="1"/>
    </row>
    <row r="287" spans="1:8" x14ac:dyDescent="0.25">
      <c r="A287" s="29">
        <v>45546</v>
      </c>
      <c r="B287" s="3" t="s">
        <v>105</v>
      </c>
      <c r="C287" s="30" t="s">
        <v>51</v>
      </c>
      <c r="D287" s="31" t="s">
        <v>48</v>
      </c>
      <c r="E287" s="32" t="s">
        <v>241</v>
      </c>
      <c r="F287" s="36"/>
      <c r="G287" s="70">
        <v>142500</v>
      </c>
      <c r="H287" s="35"/>
    </row>
    <row r="288" spans="1:8" x14ac:dyDescent="0.25">
      <c r="A288" s="27"/>
      <c r="B288" s="2" t="s">
        <v>40</v>
      </c>
      <c r="C288" s="43" t="s">
        <v>334</v>
      </c>
      <c r="D288" s="1"/>
      <c r="E288" s="1"/>
      <c r="F288" s="1"/>
      <c r="G288" s="54"/>
      <c r="H288" s="1"/>
    </row>
    <row r="289" spans="1:8" x14ac:dyDescent="0.25">
      <c r="A289" s="29">
        <v>45546</v>
      </c>
      <c r="B289" s="3" t="s">
        <v>105</v>
      </c>
      <c r="C289" s="30" t="s">
        <v>51</v>
      </c>
      <c r="D289" s="31" t="s">
        <v>48</v>
      </c>
      <c r="E289" s="32" t="s">
        <v>242</v>
      </c>
      <c r="F289" s="36"/>
      <c r="G289" s="70">
        <v>99750</v>
      </c>
      <c r="H289" s="35"/>
    </row>
    <row r="290" spans="1:8" x14ac:dyDescent="0.25">
      <c r="A290" s="27"/>
      <c r="B290" s="2" t="s">
        <v>40</v>
      </c>
      <c r="C290" s="43" t="s">
        <v>335</v>
      </c>
      <c r="D290" s="1"/>
      <c r="E290" s="1"/>
      <c r="F290" s="1"/>
      <c r="G290" s="54"/>
      <c r="H290" s="1"/>
    </row>
    <row r="291" spans="1:8" x14ac:dyDescent="0.25">
      <c r="A291" s="29">
        <v>45546</v>
      </c>
      <c r="B291" s="3" t="s">
        <v>105</v>
      </c>
      <c r="C291" s="30" t="s">
        <v>51</v>
      </c>
      <c r="D291" s="31" t="s">
        <v>48</v>
      </c>
      <c r="E291" s="32" t="s">
        <v>243</v>
      </c>
      <c r="F291" s="36"/>
      <c r="G291" s="70">
        <v>114000</v>
      </c>
      <c r="H291" s="35"/>
    </row>
    <row r="292" spans="1:8" x14ac:dyDescent="0.25">
      <c r="A292" s="27"/>
      <c r="B292" s="2" t="s">
        <v>40</v>
      </c>
      <c r="C292" s="43" t="s">
        <v>336</v>
      </c>
      <c r="D292" s="1"/>
      <c r="E292" s="1"/>
      <c r="F292" s="1"/>
      <c r="G292" s="54"/>
      <c r="H292" s="1"/>
    </row>
    <row r="293" spans="1:8" x14ac:dyDescent="0.25">
      <c r="A293" s="29">
        <v>45546</v>
      </c>
      <c r="B293" s="3" t="s">
        <v>105</v>
      </c>
      <c r="C293" s="30" t="s">
        <v>51</v>
      </c>
      <c r="D293" s="31" t="s">
        <v>48</v>
      </c>
      <c r="E293" s="32" t="s">
        <v>244</v>
      </c>
      <c r="F293" s="36"/>
      <c r="G293" s="70">
        <v>142500</v>
      </c>
      <c r="H293" s="35"/>
    </row>
    <row r="294" spans="1:8" x14ac:dyDescent="0.25">
      <c r="A294" s="27"/>
      <c r="B294" s="2" t="s">
        <v>40</v>
      </c>
      <c r="C294" s="43" t="s">
        <v>337</v>
      </c>
      <c r="D294" s="1"/>
      <c r="E294" s="1"/>
      <c r="F294" s="1"/>
      <c r="G294" s="54"/>
      <c r="H294" s="1"/>
    </row>
    <row r="295" spans="1:8" x14ac:dyDescent="0.25">
      <c r="A295" s="29">
        <v>45546</v>
      </c>
      <c r="B295" s="3" t="s">
        <v>105</v>
      </c>
      <c r="C295" s="30" t="s">
        <v>51</v>
      </c>
      <c r="D295" s="31" t="s">
        <v>48</v>
      </c>
      <c r="E295" s="32" t="s">
        <v>245</v>
      </c>
      <c r="F295" s="36"/>
      <c r="G295" s="70">
        <v>114000</v>
      </c>
      <c r="H295" s="35"/>
    </row>
    <row r="296" spans="1:8" x14ac:dyDescent="0.25">
      <c r="A296" s="27"/>
      <c r="B296" s="2" t="s">
        <v>40</v>
      </c>
      <c r="C296" s="43" t="s">
        <v>338</v>
      </c>
      <c r="D296" s="1"/>
      <c r="E296" s="1"/>
      <c r="F296" s="1"/>
      <c r="G296" s="54"/>
      <c r="H296" s="1"/>
    </row>
    <row r="297" spans="1:8" x14ac:dyDescent="0.25">
      <c r="A297" s="29">
        <v>45546</v>
      </c>
      <c r="B297" s="3" t="s">
        <v>105</v>
      </c>
      <c r="C297" s="30" t="s">
        <v>51</v>
      </c>
      <c r="D297" s="31" t="s">
        <v>48</v>
      </c>
      <c r="E297" s="32" t="s">
        <v>246</v>
      </c>
      <c r="F297" s="36"/>
      <c r="G297" s="70">
        <v>114000</v>
      </c>
      <c r="H297" s="35"/>
    </row>
    <row r="298" spans="1:8" x14ac:dyDescent="0.25">
      <c r="A298" s="27"/>
      <c r="B298" s="2" t="s">
        <v>40</v>
      </c>
      <c r="C298" s="43" t="s">
        <v>339</v>
      </c>
      <c r="D298" s="1"/>
      <c r="E298" s="1"/>
      <c r="F298" s="1"/>
      <c r="G298" s="54"/>
      <c r="H298" s="1"/>
    </row>
    <row r="299" spans="1:8" x14ac:dyDescent="0.25">
      <c r="A299" s="29">
        <v>45546</v>
      </c>
      <c r="B299" s="3" t="s">
        <v>105</v>
      </c>
      <c r="C299" s="30" t="s">
        <v>293</v>
      </c>
      <c r="D299" s="31" t="s">
        <v>48</v>
      </c>
      <c r="E299" s="32" t="s">
        <v>247</v>
      </c>
      <c r="F299" s="36"/>
      <c r="G299" s="70">
        <v>118571.42</v>
      </c>
      <c r="H299" s="35"/>
    </row>
    <row r="300" spans="1:8" x14ac:dyDescent="0.25">
      <c r="A300" s="27"/>
      <c r="B300" s="2" t="s">
        <v>40</v>
      </c>
      <c r="C300" s="43" t="s">
        <v>81</v>
      </c>
      <c r="D300" s="1"/>
      <c r="E300" s="1"/>
      <c r="F300" s="1"/>
      <c r="G300" s="54"/>
      <c r="H300" s="1"/>
    </row>
    <row r="301" spans="1:8" x14ac:dyDescent="0.25">
      <c r="A301" s="29">
        <v>45547</v>
      </c>
      <c r="B301" s="3" t="s">
        <v>105</v>
      </c>
      <c r="C301" s="30" t="s">
        <v>51</v>
      </c>
      <c r="D301" s="31" t="s">
        <v>48</v>
      </c>
      <c r="E301" s="32" t="s">
        <v>248</v>
      </c>
      <c r="F301" s="36"/>
      <c r="G301" s="70">
        <v>71250</v>
      </c>
      <c r="H301" s="35"/>
    </row>
    <row r="302" spans="1:8" x14ac:dyDescent="0.25">
      <c r="A302" s="27"/>
      <c r="B302" s="2" t="s">
        <v>40</v>
      </c>
      <c r="C302" s="43" t="s">
        <v>340</v>
      </c>
      <c r="D302" s="1"/>
      <c r="E302" s="1"/>
      <c r="F302" s="1"/>
      <c r="G302" s="54"/>
      <c r="H302" s="1"/>
    </row>
    <row r="303" spans="1:8" x14ac:dyDescent="0.25">
      <c r="A303" s="29">
        <v>45547</v>
      </c>
      <c r="B303" s="3" t="s">
        <v>105</v>
      </c>
      <c r="C303" s="30" t="s">
        <v>51</v>
      </c>
      <c r="D303" s="31" t="s">
        <v>48</v>
      </c>
      <c r="E303" s="32" t="s">
        <v>249</v>
      </c>
      <c r="F303" s="36"/>
      <c r="G303" s="70">
        <v>71250</v>
      </c>
      <c r="H303" s="35"/>
    </row>
    <row r="304" spans="1:8" x14ac:dyDescent="0.25">
      <c r="A304" s="27"/>
      <c r="B304" s="2" t="s">
        <v>40</v>
      </c>
      <c r="C304" s="43" t="s">
        <v>341</v>
      </c>
      <c r="D304" s="1"/>
      <c r="E304" s="1"/>
      <c r="F304" s="1"/>
      <c r="G304" s="54"/>
      <c r="H304" s="1"/>
    </row>
    <row r="305" spans="1:8" x14ac:dyDescent="0.25">
      <c r="A305" s="29">
        <v>45549</v>
      </c>
      <c r="B305" s="3" t="s">
        <v>105</v>
      </c>
      <c r="C305" s="30" t="s">
        <v>293</v>
      </c>
      <c r="D305" s="31" t="s">
        <v>48</v>
      </c>
      <c r="E305" s="32" t="s">
        <v>250</v>
      </c>
      <c r="F305" s="36"/>
      <c r="G305" s="70">
        <v>118571.42</v>
      </c>
      <c r="H305" s="35"/>
    </row>
    <row r="306" spans="1:8" x14ac:dyDescent="0.25">
      <c r="A306" s="27"/>
      <c r="B306" s="2" t="s">
        <v>40</v>
      </c>
      <c r="C306" s="43" t="s">
        <v>81</v>
      </c>
      <c r="D306" s="1"/>
      <c r="E306" s="1"/>
      <c r="F306" s="1"/>
      <c r="G306" s="54"/>
      <c r="H306" s="1"/>
    </row>
    <row r="307" spans="1:8" x14ac:dyDescent="0.25">
      <c r="A307" s="29">
        <v>45550</v>
      </c>
      <c r="B307" s="3" t="s">
        <v>105</v>
      </c>
      <c r="C307" s="30" t="s">
        <v>293</v>
      </c>
      <c r="D307" s="31" t="s">
        <v>48</v>
      </c>
      <c r="E307" s="32" t="s">
        <v>251</v>
      </c>
      <c r="F307" s="36"/>
      <c r="G307" s="70">
        <v>118571.42</v>
      </c>
      <c r="H307" s="35"/>
    </row>
    <row r="308" spans="1:8" x14ac:dyDescent="0.25">
      <c r="A308" s="27"/>
      <c r="B308" s="2" t="s">
        <v>40</v>
      </c>
      <c r="C308" s="43" t="s">
        <v>81</v>
      </c>
      <c r="D308" s="1"/>
      <c r="E308" s="1"/>
      <c r="F308" s="1"/>
      <c r="G308" s="54"/>
      <c r="H308" s="1"/>
    </row>
    <row r="309" spans="1:8" x14ac:dyDescent="0.25">
      <c r="A309" s="29">
        <v>45550</v>
      </c>
      <c r="B309" s="3" t="s">
        <v>105</v>
      </c>
      <c r="C309" s="30" t="s">
        <v>293</v>
      </c>
      <c r="D309" s="31" t="s">
        <v>48</v>
      </c>
      <c r="E309" s="32" t="s">
        <v>252</v>
      </c>
      <c r="F309" s="36"/>
      <c r="G309" s="70">
        <v>118571.42</v>
      </c>
      <c r="H309" s="35"/>
    </row>
    <row r="310" spans="1:8" x14ac:dyDescent="0.25">
      <c r="A310" s="27"/>
      <c r="B310" s="2" t="s">
        <v>40</v>
      </c>
      <c r="C310" s="43" t="s">
        <v>81</v>
      </c>
      <c r="D310" s="1"/>
      <c r="E310" s="1"/>
      <c r="F310" s="1"/>
      <c r="G310" s="54"/>
      <c r="H310" s="1"/>
    </row>
    <row r="311" spans="1:8" x14ac:dyDescent="0.25">
      <c r="A311" s="29">
        <v>45551</v>
      </c>
      <c r="B311" s="3" t="s">
        <v>105</v>
      </c>
      <c r="C311" s="30" t="s">
        <v>51</v>
      </c>
      <c r="D311" s="31" t="s">
        <v>48</v>
      </c>
      <c r="E311" s="32" t="s">
        <v>253</v>
      </c>
      <c r="F311" s="36"/>
      <c r="G311" s="70">
        <v>71250</v>
      </c>
      <c r="H311" s="35"/>
    </row>
    <row r="312" spans="1:8" x14ac:dyDescent="0.25">
      <c r="A312" s="27"/>
      <c r="B312" s="2" t="s">
        <v>40</v>
      </c>
      <c r="C312" s="43" t="s">
        <v>81</v>
      </c>
      <c r="D312" s="1"/>
      <c r="E312" s="1"/>
      <c r="F312" s="1"/>
      <c r="G312" s="54"/>
      <c r="H312" s="1"/>
    </row>
    <row r="313" spans="1:8" x14ac:dyDescent="0.25">
      <c r="A313" s="29">
        <v>45551</v>
      </c>
      <c r="B313" s="3" t="s">
        <v>105</v>
      </c>
      <c r="C313" s="30" t="s">
        <v>51</v>
      </c>
      <c r="D313" s="31" t="s">
        <v>48</v>
      </c>
      <c r="E313" s="32" t="s">
        <v>254</v>
      </c>
      <c r="F313" s="36"/>
      <c r="G313" s="70">
        <v>71250</v>
      </c>
      <c r="H313" s="35"/>
    </row>
    <row r="314" spans="1:8" x14ac:dyDescent="0.25">
      <c r="A314" s="27"/>
      <c r="B314" s="2" t="s">
        <v>40</v>
      </c>
      <c r="C314" s="43" t="s">
        <v>81</v>
      </c>
      <c r="D314" s="1"/>
      <c r="E314" s="1"/>
      <c r="F314" s="1"/>
      <c r="G314" s="54"/>
      <c r="H314" s="1"/>
    </row>
    <row r="315" spans="1:8" x14ac:dyDescent="0.25">
      <c r="A315" s="29">
        <v>45551</v>
      </c>
      <c r="B315" s="3" t="s">
        <v>105</v>
      </c>
      <c r="C315" s="30" t="s">
        <v>51</v>
      </c>
      <c r="D315" s="31" t="s">
        <v>48</v>
      </c>
      <c r="E315" s="32" t="s">
        <v>255</v>
      </c>
      <c r="F315" s="36"/>
      <c r="G315" s="70">
        <v>71250</v>
      </c>
      <c r="H315" s="35"/>
    </row>
    <row r="316" spans="1:8" x14ac:dyDescent="0.25">
      <c r="A316" s="27"/>
      <c r="B316" s="2" t="s">
        <v>40</v>
      </c>
      <c r="C316" s="43" t="s">
        <v>81</v>
      </c>
      <c r="D316" s="1"/>
      <c r="E316" s="1"/>
      <c r="F316" s="1"/>
      <c r="G316" s="54"/>
      <c r="H316" s="1"/>
    </row>
    <row r="317" spans="1:8" x14ac:dyDescent="0.25">
      <c r="A317" s="29">
        <v>45551</v>
      </c>
      <c r="B317" s="3" t="s">
        <v>105</v>
      </c>
      <c r="C317" s="30" t="s">
        <v>51</v>
      </c>
      <c r="D317" s="31" t="s">
        <v>48</v>
      </c>
      <c r="E317" s="32" t="s">
        <v>256</v>
      </c>
      <c r="F317" s="36"/>
      <c r="G317" s="70">
        <v>71250</v>
      </c>
      <c r="H317" s="35"/>
    </row>
    <row r="318" spans="1:8" x14ac:dyDescent="0.25">
      <c r="A318" s="27"/>
      <c r="B318" s="2" t="s">
        <v>40</v>
      </c>
      <c r="C318" s="43" t="s">
        <v>81</v>
      </c>
      <c r="D318" s="1"/>
      <c r="E318" s="1"/>
      <c r="F318" s="1"/>
      <c r="G318" s="54"/>
      <c r="H318" s="1"/>
    </row>
    <row r="319" spans="1:8" x14ac:dyDescent="0.25">
      <c r="A319" s="29">
        <v>45556</v>
      </c>
      <c r="B319" s="3" t="s">
        <v>105</v>
      </c>
      <c r="C319" s="30" t="s">
        <v>293</v>
      </c>
      <c r="D319" s="31" t="s">
        <v>48</v>
      </c>
      <c r="E319" s="32" t="s">
        <v>257</v>
      </c>
      <c r="F319" s="36"/>
      <c r="G319" s="70">
        <v>118571.42</v>
      </c>
      <c r="H319" s="35"/>
    </row>
    <row r="320" spans="1:8" x14ac:dyDescent="0.25">
      <c r="A320" s="27"/>
      <c r="B320" s="2" t="s">
        <v>40</v>
      </c>
      <c r="C320" s="43" t="s">
        <v>81</v>
      </c>
      <c r="D320" s="1"/>
      <c r="E320" s="1"/>
      <c r="F320" s="1"/>
      <c r="G320" s="54"/>
      <c r="H320" s="1"/>
    </row>
    <row r="321" spans="1:8" x14ac:dyDescent="0.25">
      <c r="A321" s="29">
        <v>45557</v>
      </c>
      <c r="B321" s="3" t="s">
        <v>105</v>
      </c>
      <c r="C321" s="30" t="s">
        <v>51</v>
      </c>
      <c r="D321" s="31" t="s">
        <v>48</v>
      </c>
      <c r="E321" s="32" t="s">
        <v>258</v>
      </c>
      <c r="F321" s="36"/>
      <c r="G321" s="70">
        <v>57000</v>
      </c>
      <c r="H321" s="35"/>
    </row>
    <row r="322" spans="1:8" x14ac:dyDescent="0.25">
      <c r="A322" s="27"/>
      <c r="B322" s="2" t="s">
        <v>40</v>
      </c>
      <c r="C322" s="43" t="s">
        <v>342</v>
      </c>
      <c r="D322" s="1"/>
      <c r="E322" s="1"/>
      <c r="F322" s="1"/>
      <c r="G322" s="54"/>
      <c r="H322" s="1"/>
    </row>
    <row r="323" spans="1:8" x14ac:dyDescent="0.25">
      <c r="A323" s="29">
        <v>45557</v>
      </c>
      <c r="B323" s="3" t="s">
        <v>105</v>
      </c>
      <c r="C323" s="30" t="s">
        <v>51</v>
      </c>
      <c r="D323" s="31" t="s">
        <v>48</v>
      </c>
      <c r="E323" s="32" t="s">
        <v>259</v>
      </c>
      <c r="F323" s="36"/>
      <c r="G323" s="70">
        <v>57000</v>
      </c>
      <c r="H323" s="35"/>
    </row>
    <row r="324" spans="1:8" x14ac:dyDescent="0.25">
      <c r="A324" s="27"/>
      <c r="B324" s="2" t="s">
        <v>40</v>
      </c>
      <c r="C324" s="43" t="s">
        <v>343</v>
      </c>
      <c r="D324" s="1"/>
      <c r="E324" s="1"/>
      <c r="F324" s="1"/>
      <c r="G324" s="54"/>
      <c r="H324" s="1"/>
    </row>
    <row r="325" spans="1:8" x14ac:dyDescent="0.25">
      <c r="A325" s="29">
        <v>45557</v>
      </c>
      <c r="B325" s="3" t="s">
        <v>105</v>
      </c>
      <c r="C325" s="30" t="s">
        <v>51</v>
      </c>
      <c r="D325" s="31" t="s">
        <v>48</v>
      </c>
      <c r="E325" s="32" t="s">
        <v>260</v>
      </c>
      <c r="F325" s="36"/>
      <c r="G325" s="70">
        <v>114000</v>
      </c>
      <c r="H325" s="35"/>
    </row>
    <row r="326" spans="1:8" x14ac:dyDescent="0.25">
      <c r="A326" s="27"/>
      <c r="B326" s="2" t="s">
        <v>40</v>
      </c>
      <c r="C326" s="43" t="s">
        <v>344</v>
      </c>
      <c r="D326" s="1"/>
      <c r="E326" s="1"/>
      <c r="F326" s="1"/>
      <c r="G326" s="54"/>
      <c r="H326" s="1"/>
    </row>
    <row r="327" spans="1:8" x14ac:dyDescent="0.25">
      <c r="A327" s="29">
        <v>45557</v>
      </c>
      <c r="B327" s="3" t="s">
        <v>105</v>
      </c>
      <c r="C327" s="30" t="s">
        <v>51</v>
      </c>
      <c r="D327" s="31" t="s">
        <v>48</v>
      </c>
      <c r="E327" s="32" t="s">
        <v>261</v>
      </c>
      <c r="F327" s="36"/>
      <c r="G327" s="70">
        <v>28500</v>
      </c>
      <c r="H327" s="35"/>
    </row>
    <row r="328" spans="1:8" x14ac:dyDescent="0.25">
      <c r="A328" s="27"/>
      <c r="B328" s="2" t="s">
        <v>40</v>
      </c>
      <c r="C328" s="43" t="s">
        <v>345</v>
      </c>
      <c r="D328" s="1"/>
      <c r="E328" s="1"/>
      <c r="F328" s="1"/>
      <c r="G328" s="54"/>
      <c r="H328" s="1"/>
    </row>
    <row r="329" spans="1:8" x14ac:dyDescent="0.25">
      <c r="A329" s="29">
        <v>45557</v>
      </c>
      <c r="B329" s="3" t="s">
        <v>105</v>
      </c>
      <c r="C329" s="30" t="s">
        <v>51</v>
      </c>
      <c r="D329" s="31" t="s">
        <v>48</v>
      </c>
      <c r="E329" s="32" t="s">
        <v>262</v>
      </c>
      <c r="F329" s="36"/>
      <c r="G329" s="70">
        <v>114000</v>
      </c>
      <c r="H329" s="35"/>
    </row>
    <row r="330" spans="1:8" x14ac:dyDescent="0.25">
      <c r="A330" s="27"/>
      <c r="B330" s="2" t="s">
        <v>40</v>
      </c>
      <c r="C330" s="43" t="s">
        <v>346</v>
      </c>
      <c r="D330" s="1"/>
      <c r="E330" s="1"/>
      <c r="F330" s="1"/>
      <c r="G330" s="54"/>
      <c r="H330" s="1"/>
    </row>
    <row r="331" spans="1:8" x14ac:dyDescent="0.25">
      <c r="A331" s="29">
        <v>45557</v>
      </c>
      <c r="B331" s="3" t="s">
        <v>105</v>
      </c>
      <c r="C331" s="30" t="s">
        <v>51</v>
      </c>
      <c r="D331" s="31" t="s">
        <v>48</v>
      </c>
      <c r="E331" s="32" t="s">
        <v>263</v>
      </c>
      <c r="F331" s="36"/>
      <c r="G331" s="70">
        <v>28500</v>
      </c>
      <c r="H331" s="35"/>
    </row>
    <row r="332" spans="1:8" x14ac:dyDescent="0.25">
      <c r="A332" s="27"/>
      <c r="B332" s="2" t="s">
        <v>40</v>
      </c>
      <c r="C332" s="43" t="s">
        <v>347</v>
      </c>
      <c r="D332" s="1"/>
      <c r="E332" s="1"/>
      <c r="F332" s="1"/>
      <c r="G332" s="54"/>
      <c r="H332" s="1"/>
    </row>
    <row r="333" spans="1:8" x14ac:dyDescent="0.25">
      <c r="A333" s="29">
        <v>45557</v>
      </c>
      <c r="B333" s="3" t="s">
        <v>105</v>
      </c>
      <c r="C333" s="30" t="s">
        <v>51</v>
      </c>
      <c r="D333" s="31" t="s">
        <v>48</v>
      </c>
      <c r="E333" s="32" t="s">
        <v>264</v>
      </c>
      <c r="F333" s="36"/>
      <c r="G333" s="70">
        <v>142500</v>
      </c>
      <c r="H333" s="35"/>
    </row>
    <row r="334" spans="1:8" x14ac:dyDescent="0.25">
      <c r="A334" s="27"/>
      <c r="B334" s="2" t="s">
        <v>40</v>
      </c>
      <c r="C334" s="43" t="s">
        <v>348</v>
      </c>
      <c r="D334" s="1"/>
      <c r="E334" s="1"/>
      <c r="F334" s="1"/>
      <c r="G334" s="54"/>
      <c r="H334" s="1"/>
    </row>
    <row r="335" spans="1:8" x14ac:dyDescent="0.25">
      <c r="A335" s="29">
        <v>45557</v>
      </c>
      <c r="B335" s="3" t="s">
        <v>105</v>
      </c>
      <c r="C335" s="30" t="s">
        <v>51</v>
      </c>
      <c r="D335" s="31" t="s">
        <v>48</v>
      </c>
      <c r="E335" s="32" t="s">
        <v>265</v>
      </c>
      <c r="F335" s="36"/>
      <c r="G335" s="70">
        <v>57000</v>
      </c>
      <c r="H335" s="35"/>
    </row>
    <row r="336" spans="1:8" x14ac:dyDescent="0.25">
      <c r="A336" s="27"/>
      <c r="B336" s="2" t="s">
        <v>40</v>
      </c>
      <c r="C336" s="43" t="s">
        <v>349</v>
      </c>
      <c r="D336" s="1"/>
      <c r="E336" s="1"/>
      <c r="F336" s="1"/>
      <c r="G336" s="54"/>
      <c r="H336" s="1"/>
    </row>
    <row r="337" spans="1:8" x14ac:dyDescent="0.25">
      <c r="A337" s="29">
        <v>45557</v>
      </c>
      <c r="B337" s="3" t="s">
        <v>105</v>
      </c>
      <c r="C337" s="30" t="s">
        <v>293</v>
      </c>
      <c r="D337" s="31" t="s">
        <v>48</v>
      </c>
      <c r="E337" s="32" t="s">
        <v>266</v>
      </c>
      <c r="F337" s="36"/>
      <c r="G337" s="70">
        <v>118571.42</v>
      </c>
      <c r="H337" s="35"/>
    </row>
    <row r="338" spans="1:8" x14ac:dyDescent="0.25">
      <c r="A338" s="27"/>
      <c r="B338" s="2" t="s">
        <v>40</v>
      </c>
      <c r="C338" s="43" t="s">
        <v>350</v>
      </c>
      <c r="D338" s="1"/>
      <c r="E338" s="1"/>
      <c r="F338" s="1"/>
      <c r="G338" s="54"/>
      <c r="H338" s="1"/>
    </row>
    <row r="339" spans="1:8" x14ac:dyDescent="0.25">
      <c r="A339" s="29">
        <v>45557</v>
      </c>
      <c r="B339" s="3" t="s">
        <v>105</v>
      </c>
      <c r="C339" s="30" t="s">
        <v>51</v>
      </c>
      <c r="D339" s="31" t="s">
        <v>48</v>
      </c>
      <c r="E339" s="32" t="s">
        <v>267</v>
      </c>
      <c r="F339" s="36"/>
      <c r="G339" s="70">
        <v>57000</v>
      </c>
      <c r="H339" s="35"/>
    </row>
    <row r="340" spans="1:8" x14ac:dyDescent="0.25">
      <c r="A340" s="27"/>
      <c r="B340" s="2" t="s">
        <v>40</v>
      </c>
      <c r="C340" s="43" t="s">
        <v>81</v>
      </c>
      <c r="D340" s="1"/>
      <c r="E340" s="1"/>
      <c r="F340" s="1"/>
      <c r="G340" s="54"/>
      <c r="H340" s="1"/>
    </row>
    <row r="341" spans="1:8" x14ac:dyDescent="0.25">
      <c r="A341" s="29">
        <v>45557</v>
      </c>
      <c r="B341" s="3" t="s">
        <v>105</v>
      </c>
      <c r="C341" s="30" t="s">
        <v>293</v>
      </c>
      <c r="D341" s="31" t="s">
        <v>48</v>
      </c>
      <c r="E341" s="32" t="s">
        <v>268</v>
      </c>
      <c r="F341" s="36"/>
      <c r="G341" s="70">
        <v>118571.42</v>
      </c>
      <c r="H341" s="35"/>
    </row>
    <row r="342" spans="1:8" x14ac:dyDescent="0.25">
      <c r="A342" s="27"/>
      <c r="B342" s="2" t="s">
        <v>40</v>
      </c>
      <c r="C342" s="43" t="s">
        <v>81</v>
      </c>
      <c r="D342" s="1"/>
      <c r="E342" s="1"/>
      <c r="F342" s="1"/>
      <c r="G342" s="54"/>
      <c r="H342" s="1"/>
    </row>
    <row r="343" spans="1:8" x14ac:dyDescent="0.25">
      <c r="A343" s="29">
        <v>45557</v>
      </c>
      <c r="B343" s="3" t="s">
        <v>105</v>
      </c>
      <c r="C343" s="30" t="s">
        <v>293</v>
      </c>
      <c r="D343" s="31" t="s">
        <v>48</v>
      </c>
      <c r="E343" s="32" t="s">
        <v>269</v>
      </c>
      <c r="F343" s="36"/>
      <c r="G343" s="70">
        <v>118571.42</v>
      </c>
      <c r="H343" s="35"/>
    </row>
    <row r="344" spans="1:8" x14ac:dyDescent="0.25">
      <c r="A344" s="27"/>
      <c r="B344" s="2" t="s">
        <v>40</v>
      </c>
      <c r="C344" s="43" t="s">
        <v>81</v>
      </c>
      <c r="D344" s="1"/>
      <c r="E344" s="1"/>
      <c r="F344" s="1"/>
      <c r="G344" s="54"/>
      <c r="H344" s="1"/>
    </row>
    <row r="345" spans="1:8" x14ac:dyDescent="0.25">
      <c r="A345" s="29">
        <v>45558</v>
      </c>
      <c r="B345" s="3" t="s">
        <v>105</v>
      </c>
      <c r="C345" s="30" t="s">
        <v>51</v>
      </c>
      <c r="D345" s="31" t="s">
        <v>48</v>
      </c>
      <c r="E345" s="32" t="s">
        <v>270</v>
      </c>
      <c r="F345" s="36"/>
      <c r="G345" s="70">
        <v>71250</v>
      </c>
      <c r="H345" s="35"/>
    </row>
    <row r="346" spans="1:8" x14ac:dyDescent="0.25">
      <c r="A346" s="27"/>
      <c r="B346" s="2" t="s">
        <v>40</v>
      </c>
      <c r="C346" s="43" t="s">
        <v>351</v>
      </c>
      <c r="D346" s="1"/>
      <c r="E346" s="1"/>
      <c r="F346" s="1"/>
      <c r="G346" s="54"/>
      <c r="H346" s="1"/>
    </row>
    <row r="347" spans="1:8" x14ac:dyDescent="0.25">
      <c r="A347" s="29">
        <v>45558</v>
      </c>
      <c r="B347" s="3" t="s">
        <v>105</v>
      </c>
      <c r="C347" s="30" t="s">
        <v>51</v>
      </c>
      <c r="D347" s="31" t="s">
        <v>48</v>
      </c>
      <c r="E347" s="32" t="s">
        <v>271</v>
      </c>
      <c r="F347" s="36"/>
      <c r="G347" s="70">
        <v>71250</v>
      </c>
      <c r="H347" s="35"/>
    </row>
    <row r="348" spans="1:8" x14ac:dyDescent="0.25">
      <c r="A348" s="27"/>
      <c r="B348" s="2" t="s">
        <v>40</v>
      </c>
      <c r="C348" s="43" t="s">
        <v>352</v>
      </c>
      <c r="D348" s="1"/>
      <c r="E348" s="1"/>
      <c r="F348" s="1"/>
      <c r="G348" s="54"/>
      <c r="H348" s="1"/>
    </row>
    <row r="349" spans="1:8" x14ac:dyDescent="0.25">
      <c r="A349" s="29">
        <v>45558</v>
      </c>
      <c r="B349" s="3" t="s">
        <v>105</v>
      </c>
      <c r="C349" s="30" t="s">
        <v>51</v>
      </c>
      <c r="D349" s="31" t="s">
        <v>48</v>
      </c>
      <c r="E349" s="32" t="s">
        <v>272</v>
      </c>
      <c r="F349" s="36"/>
      <c r="G349" s="70">
        <v>71250</v>
      </c>
      <c r="H349" s="35"/>
    </row>
    <row r="350" spans="1:8" x14ac:dyDescent="0.25">
      <c r="A350" s="27"/>
      <c r="B350" s="2" t="s">
        <v>40</v>
      </c>
      <c r="C350" s="43" t="s">
        <v>353</v>
      </c>
      <c r="D350" s="1"/>
      <c r="E350" s="1"/>
      <c r="F350" s="1"/>
      <c r="G350" s="54"/>
      <c r="H350" s="1"/>
    </row>
    <row r="351" spans="1:8" x14ac:dyDescent="0.25">
      <c r="A351" s="29">
        <v>45558</v>
      </c>
      <c r="B351" s="3" t="s">
        <v>105</v>
      </c>
      <c r="C351" s="30" t="s">
        <v>51</v>
      </c>
      <c r="D351" s="31" t="s">
        <v>48</v>
      </c>
      <c r="E351" s="32" t="s">
        <v>273</v>
      </c>
      <c r="F351" s="36"/>
      <c r="G351" s="70">
        <v>57000</v>
      </c>
      <c r="H351" s="35"/>
    </row>
    <row r="352" spans="1:8" x14ac:dyDescent="0.25">
      <c r="A352" s="27"/>
      <c r="B352" s="2" t="s">
        <v>40</v>
      </c>
      <c r="C352" s="43" t="s">
        <v>354</v>
      </c>
      <c r="D352" s="1"/>
      <c r="E352" s="1"/>
      <c r="F352" s="1"/>
      <c r="G352" s="54"/>
      <c r="H352" s="1"/>
    </row>
    <row r="353" spans="1:8" x14ac:dyDescent="0.25">
      <c r="A353" s="29">
        <v>45558</v>
      </c>
      <c r="B353" s="3" t="s">
        <v>105</v>
      </c>
      <c r="C353" s="30" t="s">
        <v>51</v>
      </c>
      <c r="D353" s="31" t="s">
        <v>48</v>
      </c>
      <c r="E353" s="32" t="s">
        <v>274</v>
      </c>
      <c r="F353" s="36"/>
      <c r="G353" s="70">
        <v>14250</v>
      </c>
      <c r="H353" s="35"/>
    </row>
    <row r="354" spans="1:8" x14ac:dyDescent="0.25">
      <c r="A354" s="27"/>
      <c r="B354" s="2" t="s">
        <v>40</v>
      </c>
      <c r="C354" s="43" t="s">
        <v>355</v>
      </c>
      <c r="D354" s="1"/>
      <c r="E354" s="1"/>
      <c r="F354" s="1"/>
      <c r="G354" s="54"/>
      <c r="H354" s="1"/>
    </row>
    <row r="355" spans="1:8" x14ac:dyDescent="0.25">
      <c r="A355" s="29">
        <v>45560</v>
      </c>
      <c r="B355" s="3" t="s">
        <v>105</v>
      </c>
      <c r="C355" s="30" t="s">
        <v>51</v>
      </c>
      <c r="D355" s="31" t="s">
        <v>48</v>
      </c>
      <c r="E355" s="32" t="s">
        <v>275</v>
      </c>
      <c r="F355" s="36"/>
      <c r="G355" s="70">
        <v>71250</v>
      </c>
      <c r="H355" s="35"/>
    </row>
    <row r="356" spans="1:8" x14ac:dyDescent="0.25">
      <c r="A356" s="27"/>
      <c r="B356" s="2" t="s">
        <v>40</v>
      </c>
      <c r="C356" s="43" t="s">
        <v>81</v>
      </c>
      <c r="D356" s="1"/>
      <c r="E356" s="1"/>
      <c r="F356" s="1"/>
      <c r="G356" s="54"/>
      <c r="H356" s="1"/>
    </row>
    <row r="357" spans="1:8" x14ac:dyDescent="0.25">
      <c r="A357" s="29">
        <v>45560</v>
      </c>
      <c r="B357" s="3" t="s">
        <v>105</v>
      </c>
      <c r="C357" s="30" t="s">
        <v>51</v>
      </c>
      <c r="D357" s="31" t="s">
        <v>48</v>
      </c>
      <c r="E357" s="32" t="s">
        <v>276</v>
      </c>
      <c r="F357" s="36"/>
      <c r="G357" s="70">
        <v>71250</v>
      </c>
      <c r="H357" s="35"/>
    </row>
    <row r="358" spans="1:8" x14ac:dyDescent="0.25">
      <c r="A358" s="27"/>
      <c r="B358" s="2" t="s">
        <v>40</v>
      </c>
      <c r="C358" s="43" t="s">
        <v>81</v>
      </c>
      <c r="D358" s="1"/>
      <c r="E358" s="1"/>
      <c r="F358" s="1"/>
      <c r="G358" s="54"/>
      <c r="H358" s="1"/>
    </row>
    <row r="359" spans="1:8" x14ac:dyDescent="0.25">
      <c r="A359" s="29">
        <v>45560</v>
      </c>
      <c r="B359" s="3" t="s">
        <v>105</v>
      </c>
      <c r="C359" s="30" t="s">
        <v>51</v>
      </c>
      <c r="D359" s="31" t="s">
        <v>48</v>
      </c>
      <c r="E359" s="32" t="s">
        <v>277</v>
      </c>
      <c r="F359" s="36"/>
      <c r="G359" s="70">
        <v>57000</v>
      </c>
      <c r="H359" s="35"/>
    </row>
    <row r="360" spans="1:8" x14ac:dyDescent="0.25">
      <c r="A360" s="27"/>
      <c r="B360" s="2" t="s">
        <v>40</v>
      </c>
      <c r="C360" s="43" t="s">
        <v>81</v>
      </c>
      <c r="D360" s="1"/>
      <c r="E360" s="1"/>
      <c r="F360" s="1"/>
      <c r="G360" s="54"/>
      <c r="H360" s="1"/>
    </row>
    <row r="361" spans="1:8" x14ac:dyDescent="0.25">
      <c r="A361" s="29">
        <v>45560</v>
      </c>
      <c r="B361" s="3" t="s">
        <v>105</v>
      </c>
      <c r="C361" s="30" t="s">
        <v>51</v>
      </c>
      <c r="D361" s="31" t="s">
        <v>48</v>
      </c>
      <c r="E361" s="32" t="s">
        <v>278</v>
      </c>
      <c r="F361" s="36"/>
      <c r="G361" s="70">
        <v>14250</v>
      </c>
      <c r="H361" s="35"/>
    </row>
    <row r="362" spans="1:8" x14ac:dyDescent="0.25">
      <c r="A362" s="27"/>
      <c r="B362" s="2" t="s">
        <v>40</v>
      </c>
      <c r="C362" s="43" t="s">
        <v>81</v>
      </c>
      <c r="D362" s="1"/>
      <c r="E362" s="1"/>
      <c r="F362" s="1"/>
      <c r="G362" s="54"/>
      <c r="H362" s="1"/>
    </row>
    <row r="363" spans="1:8" x14ac:dyDescent="0.25">
      <c r="A363" s="29">
        <v>45560</v>
      </c>
      <c r="B363" s="3" t="s">
        <v>105</v>
      </c>
      <c r="C363" s="30" t="s">
        <v>51</v>
      </c>
      <c r="D363" s="31" t="s">
        <v>48</v>
      </c>
      <c r="E363" s="32" t="s">
        <v>279</v>
      </c>
      <c r="F363" s="36"/>
      <c r="G363" s="70">
        <v>57000</v>
      </c>
      <c r="H363" s="35"/>
    </row>
    <row r="364" spans="1:8" x14ac:dyDescent="0.25">
      <c r="A364" s="27"/>
      <c r="B364" s="2" t="s">
        <v>40</v>
      </c>
      <c r="C364" s="43" t="s">
        <v>81</v>
      </c>
      <c r="D364" s="1"/>
      <c r="E364" s="1"/>
      <c r="F364" s="1"/>
      <c r="G364" s="54"/>
      <c r="H364" s="1"/>
    </row>
    <row r="365" spans="1:8" x14ac:dyDescent="0.25">
      <c r="A365" s="29">
        <v>45560</v>
      </c>
      <c r="B365" s="3" t="s">
        <v>105</v>
      </c>
      <c r="C365" s="30" t="s">
        <v>51</v>
      </c>
      <c r="D365" s="31" t="s">
        <v>48</v>
      </c>
      <c r="E365" s="32" t="s">
        <v>280</v>
      </c>
      <c r="F365" s="36"/>
      <c r="G365" s="70">
        <v>14250</v>
      </c>
      <c r="H365" s="35"/>
    </row>
    <row r="366" spans="1:8" x14ac:dyDescent="0.25">
      <c r="A366" s="27"/>
      <c r="B366" s="2" t="s">
        <v>40</v>
      </c>
      <c r="C366" s="43" t="s">
        <v>81</v>
      </c>
      <c r="D366" s="1"/>
      <c r="E366" s="1"/>
      <c r="F366" s="1"/>
      <c r="G366" s="54"/>
      <c r="H366" s="1"/>
    </row>
    <row r="367" spans="1:8" x14ac:dyDescent="0.25">
      <c r="A367" s="29">
        <v>45561</v>
      </c>
      <c r="B367" s="3" t="s">
        <v>105</v>
      </c>
      <c r="C367" s="30" t="s">
        <v>293</v>
      </c>
      <c r="D367" s="31" t="s">
        <v>48</v>
      </c>
      <c r="E367" s="32" t="s">
        <v>281</v>
      </c>
      <c r="F367" s="36"/>
      <c r="G367" s="70">
        <v>118571.42</v>
      </c>
      <c r="H367" s="35"/>
    </row>
    <row r="368" spans="1:8" ht="24" x14ac:dyDescent="0.25">
      <c r="A368" s="27"/>
      <c r="B368" s="2" t="s">
        <v>40</v>
      </c>
      <c r="C368" s="43" t="s">
        <v>835</v>
      </c>
      <c r="D368" s="1"/>
      <c r="E368" s="1"/>
      <c r="F368" s="1"/>
      <c r="G368" s="54"/>
      <c r="H368" s="1"/>
    </row>
    <row r="369" spans="1:8" x14ac:dyDescent="0.25">
      <c r="A369" s="29">
        <v>45562</v>
      </c>
      <c r="B369" s="3" t="s">
        <v>105</v>
      </c>
      <c r="C369" s="30" t="s">
        <v>293</v>
      </c>
      <c r="D369" s="31" t="s">
        <v>48</v>
      </c>
      <c r="E369" s="32" t="s">
        <v>282</v>
      </c>
      <c r="F369" s="36"/>
      <c r="G369" s="70">
        <v>118571.42</v>
      </c>
      <c r="H369" s="35"/>
    </row>
    <row r="370" spans="1:8" ht="24" x14ac:dyDescent="0.25">
      <c r="A370" s="27"/>
      <c r="B370" s="2" t="s">
        <v>40</v>
      </c>
      <c r="C370" s="43" t="s">
        <v>836</v>
      </c>
      <c r="D370" s="1"/>
      <c r="E370" s="1"/>
      <c r="F370" s="1"/>
      <c r="G370" s="54"/>
      <c r="H370" s="1"/>
    </row>
    <row r="371" spans="1:8" x14ac:dyDescent="0.25">
      <c r="A371" s="29">
        <v>45563</v>
      </c>
      <c r="B371" s="3" t="s">
        <v>105</v>
      </c>
      <c r="C371" s="30" t="s">
        <v>51</v>
      </c>
      <c r="D371" s="31" t="s">
        <v>48</v>
      </c>
      <c r="E371" s="32" t="s">
        <v>283</v>
      </c>
      <c r="F371" s="36"/>
      <c r="G371" s="70">
        <v>71250</v>
      </c>
      <c r="H371" s="35"/>
    </row>
    <row r="372" spans="1:8" x14ac:dyDescent="0.25">
      <c r="A372" s="27"/>
      <c r="B372" s="2" t="s">
        <v>40</v>
      </c>
      <c r="C372" s="43" t="s">
        <v>81</v>
      </c>
      <c r="D372" s="1"/>
      <c r="E372" s="1"/>
      <c r="F372" s="1"/>
      <c r="G372" s="54"/>
      <c r="H372" s="1"/>
    </row>
    <row r="373" spans="1:8" x14ac:dyDescent="0.25">
      <c r="A373" s="29">
        <v>45563</v>
      </c>
      <c r="B373" s="3" t="s">
        <v>105</v>
      </c>
      <c r="C373" s="30" t="s">
        <v>51</v>
      </c>
      <c r="D373" s="31" t="s">
        <v>48</v>
      </c>
      <c r="E373" s="32" t="s">
        <v>284</v>
      </c>
      <c r="F373" s="36"/>
      <c r="G373" s="70">
        <v>71250</v>
      </c>
      <c r="H373" s="35"/>
    </row>
    <row r="374" spans="1:8" x14ac:dyDescent="0.25">
      <c r="A374" s="27"/>
      <c r="B374" s="2" t="s">
        <v>40</v>
      </c>
      <c r="C374" s="43" t="s">
        <v>81</v>
      </c>
      <c r="D374" s="1"/>
      <c r="E374" s="1"/>
      <c r="F374" s="1"/>
      <c r="G374" s="54"/>
      <c r="H374" s="1"/>
    </row>
    <row r="375" spans="1:8" x14ac:dyDescent="0.25">
      <c r="A375" s="29">
        <v>45563</v>
      </c>
      <c r="B375" s="3" t="s">
        <v>105</v>
      </c>
      <c r="C375" s="30" t="s">
        <v>51</v>
      </c>
      <c r="D375" s="31" t="s">
        <v>48</v>
      </c>
      <c r="E375" s="32" t="s">
        <v>285</v>
      </c>
      <c r="F375" s="36"/>
      <c r="G375" s="70">
        <v>71250</v>
      </c>
      <c r="H375" s="35"/>
    </row>
    <row r="376" spans="1:8" x14ac:dyDescent="0.25">
      <c r="A376" s="27"/>
      <c r="B376" s="2" t="s">
        <v>40</v>
      </c>
      <c r="C376" s="43" t="s">
        <v>81</v>
      </c>
      <c r="D376" s="1"/>
      <c r="E376" s="1"/>
      <c r="F376" s="1"/>
      <c r="G376" s="54"/>
      <c r="H376" s="1"/>
    </row>
    <row r="377" spans="1:8" x14ac:dyDescent="0.25">
      <c r="A377" s="29">
        <v>45563</v>
      </c>
      <c r="B377" s="3" t="s">
        <v>105</v>
      </c>
      <c r="C377" s="30" t="s">
        <v>51</v>
      </c>
      <c r="D377" s="31" t="s">
        <v>48</v>
      </c>
      <c r="E377" s="32" t="s">
        <v>286</v>
      </c>
      <c r="F377" s="36"/>
      <c r="G377" s="70">
        <v>71250</v>
      </c>
      <c r="H377" s="35"/>
    </row>
    <row r="378" spans="1:8" x14ac:dyDescent="0.25">
      <c r="A378" s="27"/>
      <c r="B378" s="2" t="s">
        <v>40</v>
      </c>
      <c r="C378" s="43" t="s">
        <v>81</v>
      </c>
      <c r="D378" s="1"/>
      <c r="E378" s="1"/>
      <c r="F378" s="1"/>
      <c r="G378" s="54"/>
      <c r="H378" s="1"/>
    </row>
    <row r="379" spans="1:8" x14ac:dyDescent="0.25">
      <c r="A379" s="29">
        <v>45563</v>
      </c>
      <c r="B379" s="3" t="s">
        <v>105</v>
      </c>
      <c r="C379" s="30" t="s">
        <v>51</v>
      </c>
      <c r="D379" s="31" t="s">
        <v>48</v>
      </c>
      <c r="E379" s="32" t="s">
        <v>287</v>
      </c>
      <c r="F379" s="36"/>
      <c r="G379" s="70">
        <v>71250</v>
      </c>
      <c r="H379" s="35"/>
    </row>
    <row r="380" spans="1:8" x14ac:dyDescent="0.25">
      <c r="A380" s="27"/>
      <c r="B380" s="2" t="s">
        <v>40</v>
      </c>
      <c r="C380" s="43" t="s">
        <v>81</v>
      </c>
      <c r="D380" s="1"/>
      <c r="E380" s="1"/>
      <c r="F380" s="1"/>
      <c r="G380" s="54"/>
      <c r="H380" s="1"/>
    </row>
    <row r="381" spans="1:8" x14ac:dyDescent="0.25">
      <c r="A381" s="29">
        <v>45563</v>
      </c>
      <c r="B381" s="3" t="s">
        <v>105</v>
      </c>
      <c r="C381" s="30" t="s">
        <v>51</v>
      </c>
      <c r="D381" s="31" t="s">
        <v>48</v>
      </c>
      <c r="E381" s="32" t="s">
        <v>288</v>
      </c>
      <c r="F381" s="36"/>
      <c r="G381" s="70">
        <v>71250</v>
      </c>
      <c r="H381" s="35"/>
    </row>
    <row r="382" spans="1:8" x14ac:dyDescent="0.25">
      <c r="A382" s="27"/>
      <c r="B382" s="2" t="s">
        <v>40</v>
      </c>
      <c r="C382" s="43" t="s">
        <v>81</v>
      </c>
      <c r="D382" s="1"/>
      <c r="E382" s="1"/>
      <c r="F382" s="1"/>
      <c r="G382" s="54"/>
      <c r="H382" s="1"/>
    </row>
    <row r="383" spans="1:8" x14ac:dyDescent="0.25">
      <c r="A383" s="29">
        <v>45563</v>
      </c>
      <c r="B383" s="3" t="s">
        <v>105</v>
      </c>
      <c r="C383" s="30" t="s">
        <v>51</v>
      </c>
      <c r="D383" s="31" t="s">
        <v>48</v>
      </c>
      <c r="E383" s="32" t="s">
        <v>289</v>
      </c>
      <c r="F383" s="36"/>
      <c r="G383" s="70">
        <v>57000</v>
      </c>
      <c r="H383" s="35"/>
    </row>
    <row r="384" spans="1:8" x14ac:dyDescent="0.25">
      <c r="A384" s="27"/>
      <c r="B384" s="2" t="s">
        <v>40</v>
      </c>
      <c r="C384" s="43" t="s">
        <v>81</v>
      </c>
      <c r="D384" s="1"/>
      <c r="E384" s="1"/>
      <c r="F384" s="1"/>
      <c r="G384" s="54"/>
      <c r="H384" s="1"/>
    </row>
    <row r="385" spans="1:8" x14ac:dyDescent="0.25">
      <c r="A385" s="29">
        <v>45563</v>
      </c>
      <c r="B385" s="3" t="s">
        <v>105</v>
      </c>
      <c r="C385" s="30" t="s">
        <v>51</v>
      </c>
      <c r="D385" s="31" t="s">
        <v>48</v>
      </c>
      <c r="E385" s="32" t="s">
        <v>290</v>
      </c>
      <c r="F385" s="36"/>
      <c r="G385" s="70">
        <v>57000</v>
      </c>
      <c r="H385" s="35"/>
    </row>
    <row r="386" spans="1:8" x14ac:dyDescent="0.25">
      <c r="A386" s="27"/>
      <c r="B386" s="2" t="s">
        <v>40</v>
      </c>
      <c r="C386" s="43" t="s">
        <v>81</v>
      </c>
      <c r="D386" s="1"/>
      <c r="E386" s="1"/>
      <c r="F386" s="1"/>
      <c r="G386" s="54"/>
      <c r="H386" s="1"/>
    </row>
    <row r="387" spans="1:8" x14ac:dyDescent="0.25">
      <c r="A387" s="29">
        <v>45563</v>
      </c>
      <c r="B387" s="3" t="s">
        <v>105</v>
      </c>
      <c r="C387" s="30" t="s">
        <v>51</v>
      </c>
      <c r="D387" s="31" t="s">
        <v>48</v>
      </c>
      <c r="E387" s="32" t="s">
        <v>291</v>
      </c>
      <c r="F387" s="36"/>
      <c r="G387" s="70">
        <v>57000</v>
      </c>
      <c r="H387" s="35"/>
    </row>
    <row r="388" spans="1:8" x14ac:dyDescent="0.25">
      <c r="A388" s="27"/>
      <c r="B388" s="2" t="s">
        <v>40</v>
      </c>
      <c r="C388" s="43" t="s">
        <v>81</v>
      </c>
      <c r="D388" s="1"/>
      <c r="E388" s="1"/>
      <c r="F388" s="1"/>
      <c r="G388" s="54"/>
      <c r="H388" s="1"/>
    </row>
    <row r="389" spans="1:8" x14ac:dyDescent="0.25">
      <c r="A389" s="61">
        <v>29739885.260000002</v>
      </c>
      <c r="B389" s="61"/>
      <c r="C389" s="61"/>
      <c r="D389" s="61"/>
      <c r="E389" s="61"/>
      <c r="F389" s="61"/>
      <c r="G389" s="71"/>
      <c r="H389" s="1"/>
    </row>
    <row r="390" spans="1:8" x14ac:dyDescent="0.25">
      <c r="A390" s="24" t="s">
        <v>40</v>
      </c>
      <c r="B390" s="2" t="s">
        <v>103</v>
      </c>
      <c r="C390" s="25" t="s">
        <v>50</v>
      </c>
      <c r="D390" s="62"/>
      <c r="E390" s="62"/>
      <c r="F390" s="62"/>
      <c r="G390" s="72">
        <v>29739885.260000002</v>
      </c>
      <c r="H390" s="1"/>
    </row>
    <row r="391" spans="1:8" x14ac:dyDescent="0.25">
      <c r="A391" s="63">
        <v>29739885.260000002</v>
      </c>
      <c r="B391" s="63"/>
      <c r="C391" s="63"/>
      <c r="D391" s="63"/>
      <c r="E391" s="63"/>
      <c r="F391" s="63"/>
      <c r="G391" s="73">
        <v>29739885.260000002</v>
      </c>
      <c r="H391" s="1"/>
    </row>
    <row r="392" spans="1:8" x14ac:dyDescent="0.25">
      <c r="A392" s="48" t="s">
        <v>837</v>
      </c>
      <c r="B392" s="1"/>
      <c r="C392" s="1"/>
      <c r="D392" s="1"/>
      <c r="E392" s="1"/>
      <c r="F392" s="1"/>
      <c r="G392" s="54"/>
      <c r="H392" s="1"/>
    </row>
  </sheetData>
  <mergeCells count="17">
    <mergeCell ref="A12:C12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B13:C13"/>
    <mergeCell ref="C14:E14"/>
    <mergeCell ref="A389:F389"/>
    <mergeCell ref="D390:F390"/>
    <mergeCell ref="A391:F39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65554-DC4C-4E4C-88A0-70377B8DCD10}">
  <dimension ref="A1:H37"/>
  <sheetViews>
    <sheetView workbookViewId="0">
      <selection activeCell="G33" sqref="G33"/>
    </sheetView>
  </sheetViews>
  <sheetFormatPr defaultRowHeight="15" x14ac:dyDescent="0.25"/>
  <cols>
    <col min="1" max="1" width="9.28515625" bestFit="1" customWidth="1"/>
    <col min="2" max="2" width="3.28515625" bestFit="1" customWidth="1"/>
    <col min="3" max="3" width="26.85546875" bestFit="1" customWidth="1"/>
    <col min="4" max="4" width="8" bestFit="1" customWidth="1"/>
    <col min="5" max="5" width="7" bestFit="1" customWidth="1"/>
    <col min="6" max="6" width="9.85546875" bestFit="1" customWidth="1"/>
    <col min="7" max="7" width="10.5703125" bestFit="1" customWidth="1"/>
    <col min="8" max="8" width="5.8554687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26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37">
        <v>45474</v>
      </c>
      <c r="B14" s="2" t="s">
        <v>103</v>
      </c>
      <c r="C14" s="60" t="s">
        <v>104</v>
      </c>
      <c r="D14" s="60"/>
      <c r="E14" s="60"/>
      <c r="F14" s="38">
        <v>503600</v>
      </c>
      <c r="G14" s="39"/>
      <c r="H14" s="1"/>
    </row>
    <row r="15" spans="1:8" x14ac:dyDescent="0.25">
      <c r="A15" s="29">
        <v>45474</v>
      </c>
      <c r="B15" s="3" t="s">
        <v>105</v>
      </c>
      <c r="C15" s="30" t="s">
        <v>66</v>
      </c>
      <c r="D15" s="31" t="s">
        <v>48</v>
      </c>
      <c r="E15" s="32" t="s">
        <v>73</v>
      </c>
      <c r="F15" s="36"/>
      <c r="G15" s="34">
        <v>13000</v>
      </c>
      <c r="H15" s="35"/>
    </row>
    <row r="16" spans="1:8" x14ac:dyDescent="0.25">
      <c r="A16" s="27"/>
      <c r="B16" s="2" t="s">
        <v>40</v>
      </c>
      <c r="C16" s="28" t="s">
        <v>526</v>
      </c>
      <c r="D16" s="1"/>
      <c r="E16" s="1"/>
      <c r="F16" s="1"/>
      <c r="G16" s="1"/>
      <c r="H16" s="1"/>
    </row>
    <row r="17" spans="1:8" x14ac:dyDescent="0.25">
      <c r="A17" s="29">
        <v>45474</v>
      </c>
      <c r="B17" s="3" t="s">
        <v>105</v>
      </c>
      <c r="C17" s="30" t="s">
        <v>66</v>
      </c>
      <c r="D17" s="31" t="s">
        <v>48</v>
      </c>
      <c r="E17" s="32" t="s">
        <v>527</v>
      </c>
      <c r="F17" s="36"/>
      <c r="G17" s="34">
        <v>28000</v>
      </c>
      <c r="H17" s="35"/>
    </row>
    <row r="18" spans="1:8" x14ac:dyDescent="0.25">
      <c r="A18" s="27"/>
      <c r="B18" s="2" t="s">
        <v>40</v>
      </c>
      <c r="C18" s="28" t="s">
        <v>528</v>
      </c>
      <c r="D18" s="1"/>
      <c r="E18" s="1"/>
      <c r="F18" s="1"/>
      <c r="G18" s="1"/>
      <c r="H18" s="1"/>
    </row>
    <row r="19" spans="1:8" x14ac:dyDescent="0.25">
      <c r="A19" s="29">
        <v>45516</v>
      </c>
      <c r="B19" s="3" t="s">
        <v>105</v>
      </c>
      <c r="C19" s="30" t="s">
        <v>66</v>
      </c>
      <c r="D19" s="31" t="s">
        <v>48</v>
      </c>
      <c r="E19" s="32" t="s">
        <v>529</v>
      </c>
      <c r="F19" s="36"/>
      <c r="G19" s="34">
        <v>1055094</v>
      </c>
      <c r="H19" s="35"/>
    </row>
    <row r="20" spans="1:8" x14ac:dyDescent="0.25">
      <c r="A20" s="27"/>
      <c r="B20" s="2" t="s">
        <v>40</v>
      </c>
      <c r="C20" s="28" t="s">
        <v>530</v>
      </c>
      <c r="D20" s="1"/>
      <c r="E20" s="1"/>
      <c r="F20" s="1"/>
      <c r="G20" s="1"/>
      <c r="H20" s="1"/>
    </row>
    <row r="21" spans="1:8" x14ac:dyDescent="0.25">
      <c r="A21" s="29">
        <v>45521</v>
      </c>
      <c r="B21" s="3" t="s">
        <v>105</v>
      </c>
      <c r="C21" s="30" t="s">
        <v>66</v>
      </c>
      <c r="D21" s="31" t="s">
        <v>48</v>
      </c>
      <c r="E21" s="32" t="s">
        <v>531</v>
      </c>
      <c r="F21" s="36"/>
      <c r="G21" s="34">
        <v>131300</v>
      </c>
      <c r="H21" s="35"/>
    </row>
    <row r="22" spans="1:8" x14ac:dyDescent="0.25">
      <c r="A22" s="27"/>
      <c r="B22" s="2" t="s">
        <v>40</v>
      </c>
      <c r="C22" s="28" t="s">
        <v>532</v>
      </c>
      <c r="D22" s="1"/>
      <c r="E22" s="1"/>
      <c r="F22" s="1"/>
      <c r="G22" s="1"/>
      <c r="H22" s="1"/>
    </row>
    <row r="23" spans="1:8" x14ac:dyDescent="0.25">
      <c r="A23" s="29">
        <v>45524</v>
      </c>
      <c r="B23" s="3" t="s">
        <v>105</v>
      </c>
      <c r="C23" s="30" t="s">
        <v>66</v>
      </c>
      <c r="D23" s="31" t="s">
        <v>48</v>
      </c>
      <c r="E23" s="32" t="s">
        <v>533</v>
      </c>
      <c r="F23" s="36"/>
      <c r="G23" s="34">
        <v>319189</v>
      </c>
      <c r="H23" s="35"/>
    </row>
    <row r="24" spans="1:8" x14ac:dyDescent="0.25">
      <c r="A24" s="27"/>
      <c r="B24" s="2" t="s">
        <v>40</v>
      </c>
      <c r="C24" s="28" t="s">
        <v>530</v>
      </c>
      <c r="D24" s="1"/>
      <c r="E24" s="1"/>
      <c r="F24" s="1"/>
      <c r="G24" s="1"/>
      <c r="H24" s="1"/>
    </row>
    <row r="25" spans="1:8" x14ac:dyDescent="0.25">
      <c r="A25" s="29">
        <v>45524</v>
      </c>
      <c r="B25" s="3" t="s">
        <v>105</v>
      </c>
      <c r="C25" s="30" t="s">
        <v>66</v>
      </c>
      <c r="D25" s="31" t="s">
        <v>48</v>
      </c>
      <c r="E25" s="32" t="s">
        <v>534</v>
      </c>
      <c r="F25" s="36"/>
      <c r="G25" s="44">
        <v>102500</v>
      </c>
      <c r="H25" s="35"/>
    </row>
    <row r="26" spans="1:8" x14ac:dyDescent="0.25">
      <c r="A26" s="27"/>
      <c r="B26" s="2" t="s">
        <v>40</v>
      </c>
      <c r="C26" s="28" t="s">
        <v>535</v>
      </c>
      <c r="D26" s="1"/>
      <c r="E26" s="1"/>
      <c r="F26" s="1"/>
      <c r="G26" s="1"/>
      <c r="H26" s="1"/>
    </row>
    <row r="27" spans="1:8" x14ac:dyDescent="0.25">
      <c r="A27" s="29">
        <v>45524</v>
      </c>
      <c r="B27" s="3" t="s">
        <v>105</v>
      </c>
      <c r="C27" s="30" t="s">
        <v>66</v>
      </c>
      <c r="D27" s="31" t="s">
        <v>48</v>
      </c>
      <c r="E27" s="32" t="s">
        <v>536</v>
      </c>
      <c r="F27" s="36"/>
      <c r="G27" s="44">
        <v>157643</v>
      </c>
      <c r="H27" s="35"/>
    </row>
    <row r="28" spans="1:8" x14ac:dyDescent="0.25">
      <c r="A28" s="27"/>
      <c r="B28" s="2" t="s">
        <v>40</v>
      </c>
      <c r="C28" s="28" t="s">
        <v>537</v>
      </c>
      <c r="D28" s="1"/>
      <c r="E28" s="1"/>
      <c r="F28" s="1"/>
      <c r="G28" s="1"/>
      <c r="H28" s="1"/>
    </row>
    <row r="29" spans="1:8" x14ac:dyDescent="0.25">
      <c r="A29" s="29">
        <v>45536</v>
      </c>
      <c r="B29" s="3" t="s">
        <v>105</v>
      </c>
      <c r="C29" s="30" t="s">
        <v>66</v>
      </c>
      <c r="D29" s="31" t="s">
        <v>48</v>
      </c>
      <c r="E29" s="32" t="s">
        <v>538</v>
      </c>
      <c r="F29" s="36"/>
      <c r="G29" s="34">
        <v>6700</v>
      </c>
      <c r="H29" s="35"/>
    </row>
    <row r="30" spans="1:8" x14ac:dyDescent="0.25">
      <c r="A30" s="27"/>
      <c r="B30" s="2" t="s">
        <v>40</v>
      </c>
      <c r="C30" s="28" t="s">
        <v>539</v>
      </c>
      <c r="D30" s="1"/>
      <c r="E30" s="1"/>
      <c r="F30" s="1"/>
      <c r="G30" s="1"/>
      <c r="H30" s="1"/>
    </row>
    <row r="31" spans="1:8" x14ac:dyDescent="0.25">
      <c r="A31" s="29">
        <v>45538</v>
      </c>
      <c r="B31" s="3" t="s">
        <v>105</v>
      </c>
      <c r="C31" s="30" t="s">
        <v>66</v>
      </c>
      <c r="D31" s="31" t="s">
        <v>48</v>
      </c>
      <c r="E31" s="32" t="s">
        <v>540</v>
      </c>
      <c r="F31" s="36"/>
      <c r="G31" s="34">
        <v>90000</v>
      </c>
      <c r="H31" s="35"/>
    </row>
    <row r="32" spans="1:8" x14ac:dyDescent="0.25">
      <c r="A32" s="27"/>
      <c r="B32" s="2" t="s">
        <v>40</v>
      </c>
      <c r="C32" s="28" t="s">
        <v>541</v>
      </c>
      <c r="D32" s="1"/>
      <c r="E32" s="1"/>
      <c r="F32" s="1"/>
      <c r="G32" s="1"/>
      <c r="H32" s="1"/>
    </row>
    <row r="33" spans="1:8" x14ac:dyDescent="0.25">
      <c r="A33" s="29">
        <v>45539</v>
      </c>
      <c r="B33" s="3" t="s">
        <v>105</v>
      </c>
      <c r="C33" s="30" t="s">
        <v>66</v>
      </c>
      <c r="D33" s="31" t="s">
        <v>48</v>
      </c>
      <c r="E33" s="32" t="s">
        <v>61</v>
      </c>
      <c r="F33" s="36"/>
      <c r="G33" s="44">
        <v>73198</v>
      </c>
      <c r="H33" s="35"/>
    </row>
    <row r="34" spans="1:8" x14ac:dyDescent="0.25">
      <c r="A34" s="27"/>
      <c r="B34" s="2" t="s">
        <v>40</v>
      </c>
      <c r="C34" s="28" t="s">
        <v>542</v>
      </c>
      <c r="D34" s="1"/>
      <c r="E34" s="1"/>
      <c r="F34" s="1"/>
      <c r="G34" s="1"/>
      <c r="H34" s="1"/>
    </row>
    <row r="35" spans="1:8" x14ac:dyDescent="0.25">
      <c r="A35" s="61">
        <v>2480224</v>
      </c>
      <c r="B35" s="61"/>
      <c r="C35" s="61"/>
      <c r="D35" s="61"/>
      <c r="E35" s="61"/>
      <c r="F35" s="61"/>
      <c r="G35" s="23"/>
      <c r="H35" s="1"/>
    </row>
    <row r="36" spans="1:8" x14ac:dyDescent="0.25">
      <c r="A36" s="24" t="s">
        <v>40</v>
      </c>
      <c r="B36" s="2" t="s">
        <v>103</v>
      </c>
      <c r="C36" s="25" t="s">
        <v>50</v>
      </c>
      <c r="D36" s="62"/>
      <c r="E36" s="62"/>
      <c r="F36" s="62"/>
      <c r="G36" s="26">
        <v>2480224</v>
      </c>
      <c r="H36" s="1"/>
    </row>
    <row r="37" spans="1:8" x14ac:dyDescent="0.25">
      <c r="A37" s="63">
        <v>2480224</v>
      </c>
      <c r="B37" s="63"/>
      <c r="C37" s="63"/>
      <c r="D37" s="63"/>
      <c r="E37" s="63"/>
      <c r="F37" s="63"/>
      <c r="G37" s="20">
        <v>2480224</v>
      </c>
      <c r="H37" s="1"/>
    </row>
  </sheetData>
  <mergeCells count="17">
    <mergeCell ref="B13:C13"/>
    <mergeCell ref="C14:E14"/>
    <mergeCell ref="A35:F35"/>
    <mergeCell ref="D36:F36"/>
    <mergeCell ref="A37:F37"/>
    <mergeCell ref="A12:C12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4B6EF-6722-4D78-9987-7159C848690B}">
  <dimension ref="A1:H391"/>
  <sheetViews>
    <sheetView topLeftCell="A118" workbookViewId="0">
      <selection sqref="A1:XFD1048576"/>
    </sheetView>
  </sheetViews>
  <sheetFormatPr defaultRowHeight="15" x14ac:dyDescent="0.25"/>
  <cols>
    <col min="1" max="1" width="9.28515625" bestFit="1" customWidth="1"/>
    <col min="2" max="2" width="3.28515625" bestFit="1" customWidth="1"/>
    <col min="3" max="3" width="53.85546875" bestFit="1" customWidth="1"/>
    <col min="4" max="4" width="8" bestFit="1" customWidth="1"/>
    <col min="5" max="5" width="13.7109375" bestFit="1" customWidth="1"/>
    <col min="6" max="7" width="11.5703125" bestFit="1" customWidth="1"/>
    <col min="8" max="8" width="5.8554687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16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6" t="s">
        <v>88</v>
      </c>
      <c r="B12" s="66"/>
      <c r="C12" s="66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37">
        <v>45474</v>
      </c>
      <c r="B14" s="2" t="s">
        <v>103</v>
      </c>
      <c r="C14" s="60" t="s">
        <v>104</v>
      </c>
      <c r="D14" s="60"/>
      <c r="E14" s="60"/>
      <c r="F14" s="38">
        <v>15952385.5</v>
      </c>
      <c r="G14" s="39"/>
      <c r="H14" s="1"/>
    </row>
    <row r="15" spans="1:8" x14ac:dyDescent="0.25">
      <c r="A15" s="29">
        <v>45475</v>
      </c>
      <c r="B15" s="3" t="s">
        <v>105</v>
      </c>
      <c r="C15" s="30" t="s">
        <v>52</v>
      </c>
      <c r="D15" s="31" t="s">
        <v>48</v>
      </c>
      <c r="E15" s="32" t="s">
        <v>106</v>
      </c>
      <c r="F15" s="36"/>
      <c r="G15" s="34">
        <v>118571.42</v>
      </c>
      <c r="H15" s="35"/>
    </row>
    <row r="16" spans="1:8" x14ac:dyDescent="0.25">
      <c r="A16" s="16">
        <v>45476</v>
      </c>
      <c r="B16" s="17" t="s">
        <v>105</v>
      </c>
      <c r="C16" s="41" t="s">
        <v>51</v>
      </c>
      <c r="D16" s="11" t="s">
        <v>48</v>
      </c>
      <c r="E16" s="13" t="s">
        <v>107</v>
      </c>
      <c r="F16" s="19"/>
      <c r="G16" s="20">
        <v>84000</v>
      </c>
      <c r="H16" s="21"/>
    </row>
    <row r="17" spans="1:8" x14ac:dyDescent="0.25">
      <c r="A17" s="16">
        <v>45482</v>
      </c>
      <c r="B17" s="17" t="s">
        <v>105</v>
      </c>
      <c r="C17" s="18" t="s">
        <v>51</v>
      </c>
      <c r="D17" s="11" t="s">
        <v>48</v>
      </c>
      <c r="E17" s="13" t="s">
        <v>108</v>
      </c>
      <c r="F17" s="19"/>
      <c r="G17" s="20">
        <v>67500</v>
      </c>
      <c r="H17" s="21"/>
    </row>
    <row r="18" spans="1:8" x14ac:dyDescent="0.25">
      <c r="A18" s="16">
        <v>45482</v>
      </c>
      <c r="B18" s="17" t="s">
        <v>105</v>
      </c>
      <c r="C18" s="41" t="s">
        <v>51</v>
      </c>
      <c r="D18" s="11" t="s">
        <v>48</v>
      </c>
      <c r="E18" s="13" t="s">
        <v>109</v>
      </c>
      <c r="F18" s="19"/>
      <c r="G18" s="20">
        <v>67500</v>
      </c>
      <c r="H18" s="21"/>
    </row>
    <row r="19" spans="1:8" x14ac:dyDescent="0.25">
      <c r="A19" s="16">
        <v>45482</v>
      </c>
      <c r="B19" s="17" t="s">
        <v>105</v>
      </c>
      <c r="C19" s="18" t="s">
        <v>51</v>
      </c>
      <c r="D19" s="11" t="s">
        <v>48</v>
      </c>
      <c r="E19" s="13" t="s">
        <v>110</v>
      </c>
      <c r="F19" s="19"/>
      <c r="G19" s="20">
        <v>67500</v>
      </c>
      <c r="H19" s="21"/>
    </row>
    <row r="20" spans="1:8" x14ac:dyDescent="0.25">
      <c r="A20" s="16">
        <v>45482</v>
      </c>
      <c r="B20" s="17" t="s">
        <v>105</v>
      </c>
      <c r="C20" s="41" t="s">
        <v>52</v>
      </c>
      <c r="D20" s="11" t="s">
        <v>48</v>
      </c>
      <c r="E20" s="13" t="s">
        <v>111</v>
      </c>
      <c r="F20" s="19"/>
      <c r="G20" s="20">
        <v>118571.42</v>
      </c>
      <c r="H20" s="21"/>
    </row>
    <row r="21" spans="1:8" x14ac:dyDescent="0.25">
      <c r="A21" s="16">
        <v>45482</v>
      </c>
      <c r="B21" s="17" t="s">
        <v>105</v>
      </c>
      <c r="C21" s="18" t="s">
        <v>52</v>
      </c>
      <c r="D21" s="11" t="s">
        <v>48</v>
      </c>
      <c r="E21" s="13" t="s">
        <v>112</v>
      </c>
      <c r="F21" s="19"/>
      <c r="G21" s="20">
        <v>118571.42</v>
      </c>
      <c r="H21" s="21"/>
    </row>
    <row r="22" spans="1:8" x14ac:dyDescent="0.25">
      <c r="A22" s="16">
        <v>45483</v>
      </c>
      <c r="B22" s="17" t="s">
        <v>105</v>
      </c>
      <c r="C22" s="41" t="s">
        <v>51</v>
      </c>
      <c r="D22" s="11" t="s">
        <v>48</v>
      </c>
      <c r="E22" s="13" t="s">
        <v>113</v>
      </c>
      <c r="F22" s="19"/>
      <c r="G22" s="20">
        <v>67500</v>
      </c>
      <c r="H22" s="21"/>
    </row>
    <row r="23" spans="1:8" x14ac:dyDescent="0.25">
      <c r="A23" s="16">
        <v>45483</v>
      </c>
      <c r="B23" s="17" t="s">
        <v>105</v>
      </c>
      <c r="C23" s="18" t="s">
        <v>51</v>
      </c>
      <c r="D23" s="11" t="s">
        <v>48</v>
      </c>
      <c r="E23" s="13" t="s">
        <v>114</v>
      </c>
      <c r="F23" s="19"/>
      <c r="G23" s="20">
        <v>67500</v>
      </c>
      <c r="H23" s="21"/>
    </row>
    <row r="24" spans="1:8" x14ac:dyDescent="0.25">
      <c r="A24" s="16">
        <v>45483</v>
      </c>
      <c r="B24" s="17" t="s">
        <v>105</v>
      </c>
      <c r="C24" s="41" t="s">
        <v>51</v>
      </c>
      <c r="D24" s="11" t="s">
        <v>48</v>
      </c>
      <c r="E24" s="13" t="s">
        <v>115</v>
      </c>
      <c r="F24" s="19"/>
      <c r="G24" s="20">
        <v>67500</v>
      </c>
      <c r="H24" s="21"/>
    </row>
    <row r="25" spans="1:8" x14ac:dyDescent="0.25">
      <c r="A25" s="16">
        <v>45484</v>
      </c>
      <c r="B25" s="17" t="s">
        <v>105</v>
      </c>
      <c r="C25" s="18" t="s">
        <v>52</v>
      </c>
      <c r="D25" s="11" t="s">
        <v>48</v>
      </c>
      <c r="E25" s="13" t="s">
        <v>116</v>
      </c>
      <c r="F25" s="19"/>
      <c r="G25" s="20">
        <v>118571.42</v>
      </c>
      <c r="H25" s="21"/>
    </row>
    <row r="26" spans="1:8" x14ac:dyDescent="0.25">
      <c r="A26" s="16">
        <v>45484</v>
      </c>
      <c r="B26" s="17" t="s">
        <v>105</v>
      </c>
      <c r="C26" s="41" t="s">
        <v>52</v>
      </c>
      <c r="D26" s="11" t="s">
        <v>48</v>
      </c>
      <c r="E26" s="13" t="s">
        <v>117</v>
      </c>
      <c r="F26" s="19"/>
      <c r="G26" s="20">
        <v>118571.42</v>
      </c>
      <c r="H26" s="21"/>
    </row>
    <row r="27" spans="1:8" x14ac:dyDescent="0.25">
      <c r="A27" s="16">
        <v>45485</v>
      </c>
      <c r="B27" s="17" t="s">
        <v>105</v>
      </c>
      <c r="C27" s="18" t="s">
        <v>51</v>
      </c>
      <c r="D27" s="11" t="s">
        <v>48</v>
      </c>
      <c r="E27" s="13" t="s">
        <v>118</v>
      </c>
      <c r="F27" s="19"/>
      <c r="G27" s="20">
        <v>54000</v>
      </c>
      <c r="H27" s="21"/>
    </row>
    <row r="28" spans="1:8" x14ac:dyDescent="0.25">
      <c r="A28" s="16">
        <v>45485</v>
      </c>
      <c r="B28" s="17" t="s">
        <v>105</v>
      </c>
      <c r="C28" s="41" t="s">
        <v>51</v>
      </c>
      <c r="D28" s="11" t="s">
        <v>48</v>
      </c>
      <c r="E28" s="13" t="s">
        <v>119</v>
      </c>
      <c r="F28" s="19"/>
      <c r="G28" s="20">
        <v>54000</v>
      </c>
      <c r="H28" s="21"/>
    </row>
    <row r="29" spans="1:8" x14ac:dyDescent="0.25">
      <c r="A29" s="16">
        <v>45485</v>
      </c>
      <c r="B29" s="17" t="s">
        <v>105</v>
      </c>
      <c r="C29" s="18" t="s">
        <v>51</v>
      </c>
      <c r="D29" s="11" t="s">
        <v>48</v>
      </c>
      <c r="E29" s="13" t="s">
        <v>120</v>
      </c>
      <c r="F29" s="19"/>
      <c r="G29" s="20">
        <v>54000</v>
      </c>
      <c r="H29" s="21"/>
    </row>
    <row r="30" spans="1:8" x14ac:dyDescent="0.25">
      <c r="A30" s="16">
        <v>45485</v>
      </c>
      <c r="B30" s="17" t="s">
        <v>105</v>
      </c>
      <c r="C30" s="41" t="s">
        <v>51</v>
      </c>
      <c r="D30" s="11" t="s">
        <v>48</v>
      </c>
      <c r="E30" s="13" t="s">
        <v>121</v>
      </c>
      <c r="F30" s="19"/>
      <c r="G30" s="20">
        <v>67500</v>
      </c>
      <c r="H30" s="21"/>
    </row>
    <row r="31" spans="1:8" x14ac:dyDescent="0.25">
      <c r="A31" s="16">
        <v>45485</v>
      </c>
      <c r="B31" s="17" t="s">
        <v>105</v>
      </c>
      <c r="C31" s="18" t="s">
        <v>51</v>
      </c>
      <c r="D31" s="11" t="s">
        <v>48</v>
      </c>
      <c r="E31" s="13" t="s">
        <v>122</v>
      </c>
      <c r="F31" s="19"/>
      <c r="G31" s="20">
        <v>54000</v>
      </c>
      <c r="H31" s="21"/>
    </row>
    <row r="32" spans="1:8" x14ac:dyDescent="0.25">
      <c r="A32" s="16">
        <v>45485</v>
      </c>
      <c r="B32" s="17" t="s">
        <v>105</v>
      </c>
      <c r="C32" s="41" t="s">
        <v>51</v>
      </c>
      <c r="D32" s="11" t="s">
        <v>48</v>
      </c>
      <c r="E32" s="13" t="s">
        <v>123</v>
      </c>
      <c r="F32" s="19"/>
      <c r="G32" s="20">
        <v>54000</v>
      </c>
      <c r="H32" s="21"/>
    </row>
    <row r="33" spans="1:8" x14ac:dyDescent="0.25">
      <c r="A33" s="16">
        <v>45489</v>
      </c>
      <c r="B33" s="17" t="s">
        <v>105</v>
      </c>
      <c r="C33" s="18" t="s">
        <v>51</v>
      </c>
      <c r="D33" s="11" t="s">
        <v>48</v>
      </c>
      <c r="E33" s="13" t="s">
        <v>124</v>
      </c>
      <c r="F33" s="19"/>
      <c r="G33" s="20">
        <v>81000</v>
      </c>
      <c r="H33" s="21"/>
    </row>
    <row r="34" spans="1:8" x14ac:dyDescent="0.25">
      <c r="A34" s="16">
        <v>45489</v>
      </c>
      <c r="B34" s="17" t="s">
        <v>105</v>
      </c>
      <c r="C34" s="41" t="s">
        <v>51</v>
      </c>
      <c r="D34" s="11" t="s">
        <v>48</v>
      </c>
      <c r="E34" s="13" t="s">
        <v>125</v>
      </c>
      <c r="F34" s="19"/>
      <c r="G34" s="20">
        <v>81000</v>
      </c>
      <c r="H34" s="21"/>
    </row>
    <row r="35" spans="1:8" x14ac:dyDescent="0.25">
      <c r="A35" s="16">
        <v>45489</v>
      </c>
      <c r="B35" s="17" t="s">
        <v>105</v>
      </c>
      <c r="C35" s="18" t="s">
        <v>51</v>
      </c>
      <c r="D35" s="11" t="s">
        <v>48</v>
      </c>
      <c r="E35" s="13" t="s">
        <v>126</v>
      </c>
      <c r="F35" s="19"/>
      <c r="G35" s="20">
        <v>54000</v>
      </c>
      <c r="H35" s="21"/>
    </row>
    <row r="36" spans="1:8" x14ac:dyDescent="0.25">
      <c r="A36" s="16">
        <v>45489</v>
      </c>
      <c r="B36" s="17" t="s">
        <v>105</v>
      </c>
      <c r="C36" s="41" t="s">
        <v>51</v>
      </c>
      <c r="D36" s="11" t="s">
        <v>48</v>
      </c>
      <c r="E36" s="13" t="s">
        <v>127</v>
      </c>
      <c r="F36" s="19"/>
      <c r="G36" s="20">
        <v>54000</v>
      </c>
      <c r="H36" s="21"/>
    </row>
    <row r="37" spans="1:8" x14ac:dyDescent="0.25">
      <c r="A37" s="16">
        <v>45495</v>
      </c>
      <c r="B37" s="17" t="s">
        <v>105</v>
      </c>
      <c r="C37" s="18" t="s">
        <v>52</v>
      </c>
      <c r="D37" s="11" t="s">
        <v>48</v>
      </c>
      <c r="E37" s="13" t="s">
        <v>128</v>
      </c>
      <c r="F37" s="19"/>
      <c r="G37" s="20">
        <v>118571.42</v>
      </c>
      <c r="H37" s="21"/>
    </row>
    <row r="38" spans="1:8" x14ac:dyDescent="0.25">
      <c r="A38" s="16">
        <v>45495</v>
      </c>
      <c r="B38" s="17" t="s">
        <v>105</v>
      </c>
      <c r="C38" s="41" t="s">
        <v>52</v>
      </c>
      <c r="D38" s="11" t="s">
        <v>48</v>
      </c>
      <c r="E38" s="13" t="s">
        <v>129</v>
      </c>
      <c r="F38" s="19"/>
      <c r="G38" s="20">
        <v>118571.42</v>
      </c>
      <c r="H38" s="21"/>
    </row>
    <row r="39" spans="1:8" x14ac:dyDescent="0.25">
      <c r="A39" s="16">
        <v>45495</v>
      </c>
      <c r="B39" s="17" t="s">
        <v>105</v>
      </c>
      <c r="C39" s="18" t="s">
        <v>51</v>
      </c>
      <c r="D39" s="11" t="s">
        <v>48</v>
      </c>
      <c r="E39" s="13" t="s">
        <v>40</v>
      </c>
      <c r="F39" s="19"/>
      <c r="G39" s="20">
        <v>66250</v>
      </c>
      <c r="H39" s="21"/>
    </row>
    <row r="40" spans="1:8" x14ac:dyDescent="0.25">
      <c r="A40" s="16">
        <v>45495</v>
      </c>
      <c r="B40" s="17" t="s">
        <v>105</v>
      </c>
      <c r="C40" s="41" t="s">
        <v>51</v>
      </c>
      <c r="D40" s="11" t="s">
        <v>48</v>
      </c>
      <c r="E40" s="13" t="s">
        <v>130</v>
      </c>
      <c r="F40" s="19"/>
      <c r="G40" s="20">
        <v>66250</v>
      </c>
      <c r="H40" s="21"/>
    </row>
    <row r="41" spans="1:8" x14ac:dyDescent="0.25">
      <c r="A41" s="16">
        <v>45495</v>
      </c>
      <c r="B41" s="17" t="s">
        <v>105</v>
      </c>
      <c r="C41" s="18" t="s">
        <v>51</v>
      </c>
      <c r="D41" s="11" t="s">
        <v>48</v>
      </c>
      <c r="E41" s="13" t="s">
        <v>131</v>
      </c>
      <c r="F41" s="19"/>
      <c r="G41" s="20">
        <v>66250</v>
      </c>
      <c r="H41" s="21"/>
    </row>
    <row r="42" spans="1:8" x14ac:dyDescent="0.25">
      <c r="A42" s="16">
        <v>45495</v>
      </c>
      <c r="B42" s="17" t="s">
        <v>105</v>
      </c>
      <c r="C42" s="41" t="s">
        <v>51</v>
      </c>
      <c r="D42" s="11" t="s">
        <v>48</v>
      </c>
      <c r="E42" s="13" t="s">
        <v>132</v>
      </c>
      <c r="F42" s="19"/>
      <c r="G42" s="20">
        <v>66250</v>
      </c>
      <c r="H42" s="21"/>
    </row>
    <row r="43" spans="1:8" x14ac:dyDescent="0.25">
      <c r="A43" s="16">
        <v>45495</v>
      </c>
      <c r="B43" s="17" t="s">
        <v>105</v>
      </c>
      <c r="C43" s="18" t="s">
        <v>51</v>
      </c>
      <c r="D43" s="11" t="s">
        <v>48</v>
      </c>
      <c r="E43" s="13" t="s">
        <v>133</v>
      </c>
      <c r="F43" s="19"/>
      <c r="G43" s="20">
        <v>66250</v>
      </c>
      <c r="H43" s="21"/>
    </row>
    <row r="44" spans="1:8" x14ac:dyDescent="0.25">
      <c r="A44" s="16">
        <v>45495</v>
      </c>
      <c r="B44" s="17" t="s">
        <v>105</v>
      </c>
      <c r="C44" s="41" t="s">
        <v>51</v>
      </c>
      <c r="D44" s="11" t="s">
        <v>48</v>
      </c>
      <c r="E44" s="13" t="s">
        <v>134</v>
      </c>
      <c r="F44" s="19"/>
      <c r="G44" s="20">
        <v>66250</v>
      </c>
      <c r="H44" s="21"/>
    </row>
    <row r="45" spans="1:8" x14ac:dyDescent="0.25">
      <c r="A45" s="16">
        <v>45495</v>
      </c>
      <c r="B45" s="17" t="s">
        <v>105</v>
      </c>
      <c r="C45" s="18" t="s">
        <v>51</v>
      </c>
      <c r="D45" s="11" t="s">
        <v>48</v>
      </c>
      <c r="E45" s="13" t="s">
        <v>135</v>
      </c>
      <c r="F45" s="19"/>
      <c r="G45" s="20">
        <v>66250</v>
      </c>
      <c r="H45" s="21"/>
    </row>
    <row r="46" spans="1:8" x14ac:dyDescent="0.25">
      <c r="A46" s="16">
        <v>45495</v>
      </c>
      <c r="B46" s="17" t="s">
        <v>105</v>
      </c>
      <c r="C46" s="41" t="s">
        <v>51</v>
      </c>
      <c r="D46" s="11" t="s">
        <v>48</v>
      </c>
      <c r="E46" s="13" t="s">
        <v>136</v>
      </c>
      <c r="F46" s="19"/>
      <c r="G46" s="20">
        <v>66250</v>
      </c>
      <c r="H46" s="21"/>
    </row>
    <row r="47" spans="1:8" x14ac:dyDescent="0.25">
      <c r="A47" s="16">
        <v>45495</v>
      </c>
      <c r="B47" s="17" t="s">
        <v>105</v>
      </c>
      <c r="C47" s="18" t="s">
        <v>52</v>
      </c>
      <c r="D47" s="11" t="s">
        <v>48</v>
      </c>
      <c r="E47" s="13" t="s">
        <v>137</v>
      </c>
      <c r="F47" s="19"/>
      <c r="G47" s="20">
        <v>118571.42</v>
      </c>
      <c r="H47" s="21"/>
    </row>
    <row r="48" spans="1:8" x14ac:dyDescent="0.25">
      <c r="A48" s="16">
        <v>45500</v>
      </c>
      <c r="B48" s="17" t="s">
        <v>105</v>
      </c>
      <c r="C48" s="41" t="s">
        <v>52</v>
      </c>
      <c r="D48" s="11" t="s">
        <v>48</v>
      </c>
      <c r="E48" s="13" t="s">
        <v>138</v>
      </c>
      <c r="F48" s="19"/>
      <c r="G48" s="20">
        <v>118571.42</v>
      </c>
      <c r="H48" s="21"/>
    </row>
    <row r="49" spans="1:8" x14ac:dyDescent="0.25">
      <c r="A49" s="16">
        <v>45500</v>
      </c>
      <c r="B49" s="17" t="s">
        <v>105</v>
      </c>
      <c r="C49" s="18" t="s">
        <v>51</v>
      </c>
      <c r="D49" s="11" t="s">
        <v>48</v>
      </c>
      <c r="E49" s="13" t="s">
        <v>139</v>
      </c>
      <c r="F49" s="19"/>
      <c r="G49" s="20">
        <v>53000</v>
      </c>
      <c r="H49" s="21"/>
    </row>
    <row r="50" spans="1:8" x14ac:dyDescent="0.25">
      <c r="A50" s="16">
        <v>45500</v>
      </c>
      <c r="B50" s="17" t="s">
        <v>105</v>
      </c>
      <c r="C50" s="41" t="s">
        <v>51</v>
      </c>
      <c r="D50" s="11" t="s">
        <v>48</v>
      </c>
      <c r="E50" s="13" t="s">
        <v>140</v>
      </c>
      <c r="F50" s="19"/>
      <c r="G50" s="20">
        <v>53000</v>
      </c>
      <c r="H50" s="21"/>
    </row>
    <row r="51" spans="1:8" x14ac:dyDescent="0.25">
      <c r="A51" s="16">
        <v>45500</v>
      </c>
      <c r="B51" s="17" t="s">
        <v>105</v>
      </c>
      <c r="C51" s="18" t="s">
        <v>51</v>
      </c>
      <c r="D51" s="11" t="s">
        <v>48</v>
      </c>
      <c r="E51" s="13" t="s">
        <v>141</v>
      </c>
      <c r="F51" s="19"/>
      <c r="G51" s="20">
        <v>53000</v>
      </c>
      <c r="H51" s="21"/>
    </row>
    <row r="52" spans="1:8" x14ac:dyDescent="0.25">
      <c r="A52" s="16">
        <v>45500</v>
      </c>
      <c r="B52" s="17" t="s">
        <v>105</v>
      </c>
      <c r="C52" s="41" t="s">
        <v>51</v>
      </c>
      <c r="D52" s="11" t="s">
        <v>48</v>
      </c>
      <c r="E52" s="13" t="s">
        <v>142</v>
      </c>
      <c r="F52" s="19"/>
      <c r="G52" s="20">
        <v>40810.199999999997</v>
      </c>
      <c r="H52" s="21"/>
    </row>
    <row r="53" spans="1:8" x14ac:dyDescent="0.25">
      <c r="A53" s="16">
        <v>45500</v>
      </c>
      <c r="B53" s="17" t="s">
        <v>105</v>
      </c>
      <c r="C53" s="18" t="s">
        <v>51</v>
      </c>
      <c r="D53" s="11" t="s">
        <v>48</v>
      </c>
      <c r="E53" s="13" t="s">
        <v>143</v>
      </c>
      <c r="F53" s="19"/>
      <c r="G53" s="20">
        <v>12189.8</v>
      </c>
      <c r="H53" s="21"/>
    </row>
    <row r="54" spans="1:8" x14ac:dyDescent="0.25">
      <c r="A54" s="16">
        <v>45504</v>
      </c>
      <c r="B54" s="17" t="s">
        <v>105</v>
      </c>
      <c r="C54" s="41" t="s">
        <v>51</v>
      </c>
      <c r="D54" s="11" t="s">
        <v>48</v>
      </c>
      <c r="E54" s="13" t="s">
        <v>144</v>
      </c>
      <c r="F54" s="19"/>
      <c r="G54" s="20">
        <v>65000</v>
      </c>
      <c r="H54" s="21"/>
    </row>
    <row r="55" spans="1:8" x14ac:dyDescent="0.25">
      <c r="A55" s="16">
        <v>45504</v>
      </c>
      <c r="B55" s="17" t="s">
        <v>105</v>
      </c>
      <c r="C55" s="18" t="s">
        <v>51</v>
      </c>
      <c r="D55" s="11" t="s">
        <v>48</v>
      </c>
      <c r="E55" s="13" t="s">
        <v>145</v>
      </c>
      <c r="F55" s="19"/>
      <c r="G55" s="20">
        <v>65000</v>
      </c>
      <c r="H55" s="21"/>
    </row>
    <row r="56" spans="1:8" x14ac:dyDescent="0.25">
      <c r="A56" s="16">
        <v>45504</v>
      </c>
      <c r="B56" s="17" t="s">
        <v>105</v>
      </c>
      <c r="C56" s="41" t="s">
        <v>51</v>
      </c>
      <c r="D56" s="11" t="s">
        <v>48</v>
      </c>
      <c r="E56" s="13" t="s">
        <v>146</v>
      </c>
      <c r="F56" s="19"/>
      <c r="G56" s="20">
        <v>130000</v>
      </c>
      <c r="H56" s="21"/>
    </row>
    <row r="57" spans="1:8" x14ac:dyDescent="0.25">
      <c r="A57" s="16">
        <v>45504</v>
      </c>
      <c r="B57" s="17" t="s">
        <v>105</v>
      </c>
      <c r="C57" s="18" t="s">
        <v>51</v>
      </c>
      <c r="D57" s="11" t="s">
        <v>48</v>
      </c>
      <c r="E57" s="13" t="s">
        <v>147</v>
      </c>
      <c r="F57" s="19"/>
      <c r="G57" s="20">
        <v>130000</v>
      </c>
      <c r="H57" s="21"/>
    </row>
    <row r="58" spans="1:8" x14ac:dyDescent="0.25">
      <c r="A58" s="16">
        <v>45504</v>
      </c>
      <c r="B58" s="17" t="s">
        <v>105</v>
      </c>
      <c r="C58" s="41" t="s">
        <v>51</v>
      </c>
      <c r="D58" s="11" t="s">
        <v>48</v>
      </c>
      <c r="E58" s="13" t="s">
        <v>148</v>
      </c>
      <c r="F58" s="19"/>
      <c r="G58" s="20">
        <v>130000</v>
      </c>
      <c r="H58" s="21"/>
    </row>
    <row r="59" spans="1:8" x14ac:dyDescent="0.25">
      <c r="A59" s="16">
        <v>45507</v>
      </c>
      <c r="B59" s="17" t="s">
        <v>105</v>
      </c>
      <c r="C59" s="18" t="s">
        <v>51</v>
      </c>
      <c r="D59" s="11" t="s">
        <v>48</v>
      </c>
      <c r="E59" s="13" t="s">
        <v>149</v>
      </c>
      <c r="F59" s="19"/>
      <c r="G59" s="20">
        <v>104000</v>
      </c>
      <c r="H59" s="21"/>
    </row>
    <row r="60" spans="1:8" x14ac:dyDescent="0.25">
      <c r="A60" s="16">
        <v>45508</v>
      </c>
      <c r="B60" s="17" t="s">
        <v>105</v>
      </c>
      <c r="C60" s="41" t="s">
        <v>51</v>
      </c>
      <c r="D60" s="11" t="s">
        <v>48</v>
      </c>
      <c r="E60" s="13" t="s">
        <v>150</v>
      </c>
      <c r="F60" s="19"/>
      <c r="G60" s="20">
        <v>78000</v>
      </c>
      <c r="H60" s="21"/>
    </row>
    <row r="61" spans="1:8" x14ac:dyDescent="0.25">
      <c r="A61" s="16">
        <v>45508</v>
      </c>
      <c r="B61" s="17" t="s">
        <v>105</v>
      </c>
      <c r="C61" s="18" t="s">
        <v>51</v>
      </c>
      <c r="D61" s="11" t="s">
        <v>48</v>
      </c>
      <c r="E61" s="13" t="s">
        <v>151</v>
      </c>
      <c r="F61" s="19"/>
      <c r="G61" s="20">
        <v>52000</v>
      </c>
      <c r="H61" s="21"/>
    </row>
    <row r="62" spans="1:8" x14ac:dyDescent="0.25">
      <c r="A62" s="16">
        <v>45508</v>
      </c>
      <c r="B62" s="17" t="s">
        <v>105</v>
      </c>
      <c r="C62" s="41" t="s">
        <v>51</v>
      </c>
      <c r="D62" s="11" t="s">
        <v>48</v>
      </c>
      <c r="E62" s="13" t="s">
        <v>152</v>
      </c>
      <c r="F62" s="19"/>
      <c r="G62" s="20">
        <v>26000</v>
      </c>
      <c r="H62" s="21"/>
    </row>
    <row r="63" spans="1:8" x14ac:dyDescent="0.25">
      <c r="A63" s="16">
        <v>45510</v>
      </c>
      <c r="B63" s="17" t="s">
        <v>105</v>
      </c>
      <c r="C63" s="18" t="s">
        <v>52</v>
      </c>
      <c r="D63" s="11" t="s">
        <v>48</v>
      </c>
      <c r="E63" s="13" t="s">
        <v>153</v>
      </c>
      <c r="F63" s="19"/>
      <c r="G63" s="20">
        <v>118571.42</v>
      </c>
      <c r="H63" s="21"/>
    </row>
    <row r="64" spans="1:8" x14ac:dyDescent="0.25">
      <c r="A64" s="16">
        <v>45510</v>
      </c>
      <c r="B64" s="17" t="s">
        <v>105</v>
      </c>
      <c r="C64" s="41" t="s">
        <v>51</v>
      </c>
      <c r="D64" s="11" t="s">
        <v>48</v>
      </c>
      <c r="E64" s="13" t="s">
        <v>154</v>
      </c>
      <c r="F64" s="19"/>
      <c r="G64" s="20">
        <v>52000</v>
      </c>
      <c r="H64" s="21"/>
    </row>
    <row r="65" spans="1:8" x14ac:dyDescent="0.25">
      <c r="A65" s="16">
        <v>45510</v>
      </c>
      <c r="B65" s="17" t="s">
        <v>105</v>
      </c>
      <c r="C65" s="18" t="s">
        <v>51</v>
      </c>
      <c r="D65" s="11" t="s">
        <v>48</v>
      </c>
      <c r="E65" s="13" t="s">
        <v>155</v>
      </c>
      <c r="F65" s="19"/>
      <c r="G65" s="20">
        <v>52000</v>
      </c>
      <c r="H65" s="21"/>
    </row>
    <row r="66" spans="1:8" x14ac:dyDescent="0.25">
      <c r="A66" s="16">
        <v>45510</v>
      </c>
      <c r="B66" s="17" t="s">
        <v>105</v>
      </c>
      <c r="C66" s="41" t="s">
        <v>51</v>
      </c>
      <c r="D66" s="11" t="s">
        <v>48</v>
      </c>
      <c r="E66" s="13" t="s">
        <v>156</v>
      </c>
      <c r="F66" s="19"/>
      <c r="G66" s="20">
        <v>52000</v>
      </c>
      <c r="H66" s="21"/>
    </row>
    <row r="67" spans="1:8" x14ac:dyDescent="0.25">
      <c r="A67" s="16">
        <v>45510</v>
      </c>
      <c r="B67" s="17" t="s">
        <v>105</v>
      </c>
      <c r="C67" s="18" t="s">
        <v>51</v>
      </c>
      <c r="D67" s="11" t="s">
        <v>48</v>
      </c>
      <c r="E67" s="13" t="s">
        <v>157</v>
      </c>
      <c r="F67" s="19"/>
      <c r="G67" s="20">
        <v>26000</v>
      </c>
      <c r="H67" s="21"/>
    </row>
    <row r="68" spans="1:8" x14ac:dyDescent="0.25">
      <c r="A68" s="16">
        <v>45510</v>
      </c>
      <c r="B68" s="17" t="s">
        <v>105</v>
      </c>
      <c r="C68" s="41" t="s">
        <v>51</v>
      </c>
      <c r="D68" s="11" t="s">
        <v>48</v>
      </c>
      <c r="E68" s="13" t="s">
        <v>158</v>
      </c>
      <c r="F68" s="19"/>
      <c r="G68" s="20">
        <v>52000</v>
      </c>
      <c r="H68" s="21"/>
    </row>
    <row r="69" spans="1:8" x14ac:dyDescent="0.25">
      <c r="A69" s="16">
        <v>45510</v>
      </c>
      <c r="B69" s="17" t="s">
        <v>105</v>
      </c>
      <c r="C69" s="18" t="s">
        <v>51</v>
      </c>
      <c r="D69" s="11" t="s">
        <v>48</v>
      </c>
      <c r="E69" s="13" t="s">
        <v>159</v>
      </c>
      <c r="F69" s="19"/>
      <c r="G69" s="20">
        <v>52000</v>
      </c>
      <c r="H69" s="21"/>
    </row>
    <row r="70" spans="1:8" x14ac:dyDescent="0.25">
      <c r="A70" s="16">
        <v>45510</v>
      </c>
      <c r="B70" s="17" t="s">
        <v>105</v>
      </c>
      <c r="C70" s="41" t="s">
        <v>51</v>
      </c>
      <c r="D70" s="11" t="s">
        <v>48</v>
      </c>
      <c r="E70" s="13" t="s">
        <v>160</v>
      </c>
      <c r="F70" s="19"/>
      <c r="G70" s="20">
        <v>52000</v>
      </c>
      <c r="H70" s="21"/>
    </row>
    <row r="71" spans="1:8" x14ac:dyDescent="0.25">
      <c r="A71" s="16">
        <v>45510</v>
      </c>
      <c r="B71" s="17" t="s">
        <v>105</v>
      </c>
      <c r="C71" s="18" t="s">
        <v>51</v>
      </c>
      <c r="D71" s="11" t="s">
        <v>48</v>
      </c>
      <c r="E71" s="13" t="s">
        <v>161</v>
      </c>
      <c r="F71" s="19"/>
      <c r="G71" s="20">
        <v>52000</v>
      </c>
      <c r="H71" s="21"/>
    </row>
    <row r="72" spans="1:8" x14ac:dyDescent="0.25">
      <c r="A72" s="16">
        <v>45516</v>
      </c>
      <c r="B72" s="17" t="s">
        <v>105</v>
      </c>
      <c r="C72" s="41" t="s">
        <v>52</v>
      </c>
      <c r="D72" s="11" t="s">
        <v>48</v>
      </c>
      <c r="E72" s="13" t="s">
        <v>162</v>
      </c>
      <c r="F72" s="19"/>
      <c r="G72" s="20">
        <v>118571.42</v>
      </c>
      <c r="H72" s="21"/>
    </row>
    <row r="73" spans="1:8" x14ac:dyDescent="0.25">
      <c r="A73" s="16">
        <v>45516</v>
      </c>
      <c r="B73" s="17" t="s">
        <v>105</v>
      </c>
      <c r="C73" s="18" t="s">
        <v>52</v>
      </c>
      <c r="D73" s="11" t="s">
        <v>48</v>
      </c>
      <c r="E73" s="13" t="s">
        <v>163</v>
      </c>
      <c r="F73" s="19"/>
      <c r="G73" s="20">
        <v>118571.42</v>
      </c>
      <c r="H73" s="21"/>
    </row>
    <row r="74" spans="1:8" x14ac:dyDescent="0.25">
      <c r="A74" s="16">
        <v>45516</v>
      </c>
      <c r="B74" s="17" t="s">
        <v>105</v>
      </c>
      <c r="C74" s="41" t="s">
        <v>51</v>
      </c>
      <c r="D74" s="11" t="s">
        <v>48</v>
      </c>
      <c r="E74" s="13" t="s">
        <v>164</v>
      </c>
      <c r="F74" s="19"/>
      <c r="G74" s="20">
        <v>78000</v>
      </c>
      <c r="H74" s="21"/>
    </row>
    <row r="75" spans="1:8" x14ac:dyDescent="0.25">
      <c r="A75" s="16">
        <v>45516</v>
      </c>
      <c r="B75" s="17" t="s">
        <v>105</v>
      </c>
      <c r="C75" s="18" t="s">
        <v>51</v>
      </c>
      <c r="D75" s="11" t="s">
        <v>48</v>
      </c>
      <c r="E75" s="13" t="s">
        <v>165</v>
      </c>
      <c r="F75" s="19"/>
      <c r="G75" s="20">
        <v>52000</v>
      </c>
      <c r="H75" s="21"/>
    </row>
    <row r="76" spans="1:8" x14ac:dyDescent="0.25">
      <c r="A76" s="16">
        <v>45517</v>
      </c>
      <c r="B76" s="17" t="s">
        <v>105</v>
      </c>
      <c r="C76" s="41" t="s">
        <v>51</v>
      </c>
      <c r="D76" s="11" t="s">
        <v>48</v>
      </c>
      <c r="E76" s="13" t="s">
        <v>166</v>
      </c>
      <c r="F76" s="19"/>
      <c r="G76" s="20">
        <v>130000</v>
      </c>
      <c r="H76" s="21"/>
    </row>
    <row r="77" spans="1:8" x14ac:dyDescent="0.25">
      <c r="A77" s="16">
        <v>45517</v>
      </c>
      <c r="B77" s="17" t="s">
        <v>105</v>
      </c>
      <c r="C77" s="18" t="s">
        <v>51</v>
      </c>
      <c r="D77" s="11" t="s">
        <v>48</v>
      </c>
      <c r="E77" s="13" t="s">
        <v>167</v>
      </c>
      <c r="F77" s="19"/>
      <c r="G77" s="20">
        <v>104000</v>
      </c>
      <c r="H77" s="21"/>
    </row>
    <row r="78" spans="1:8" x14ac:dyDescent="0.25">
      <c r="A78" s="16">
        <v>45517</v>
      </c>
      <c r="B78" s="17" t="s">
        <v>105</v>
      </c>
      <c r="C78" s="41" t="s">
        <v>51</v>
      </c>
      <c r="D78" s="11" t="s">
        <v>48</v>
      </c>
      <c r="E78" s="13" t="s">
        <v>168</v>
      </c>
      <c r="F78" s="19"/>
      <c r="G78" s="20">
        <v>104000</v>
      </c>
      <c r="H78" s="21"/>
    </row>
    <row r="79" spans="1:8" x14ac:dyDescent="0.25">
      <c r="A79" s="16">
        <v>45517</v>
      </c>
      <c r="B79" s="17" t="s">
        <v>105</v>
      </c>
      <c r="C79" s="18" t="s">
        <v>51</v>
      </c>
      <c r="D79" s="11" t="s">
        <v>48</v>
      </c>
      <c r="E79" s="13" t="s">
        <v>169</v>
      </c>
      <c r="F79" s="19"/>
      <c r="G79" s="20">
        <v>130000</v>
      </c>
      <c r="H79" s="21"/>
    </row>
    <row r="80" spans="1:8" x14ac:dyDescent="0.25">
      <c r="A80" s="16">
        <v>45517</v>
      </c>
      <c r="B80" s="17" t="s">
        <v>105</v>
      </c>
      <c r="C80" s="41" t="s">
        <v>51</v>
      </c>
      <c r="D80" s="11" t="s">
        <v>48</v>
      </c>
      <c r="E80" s="13" t="s">
        <v>170</v>
      </c>
      <c r="F80" s="19"/>
      <c r="G80" s="20">
        <v>26000</v>
      </c>
      <c r="H80" s="21"/>
    </row>
    <row r="81" spans="1:8" x14ac:dyDescent="0.25">
      <c r="A81" s="16">
        <v>45517</v>
      </c>
      <c r="B81" s="17" t="s">
        <v>105</v>
      </c>
      <c r="C81" s="18" t="s">
        <v>51</v>
      </c>
      <c r="D81" s="11" t="s">
        <v>48</v>
      </c>
      <c r="E81" s="13" t="s">
        <v>171</v>
      </c>
      <c r="F81" s="19"/>
      <c r="G81" s="20">
        <v>78000</v>
      </c>
      <c r="H81" s="21"/>
    </row>
    <row r="82" spans="1:8" x14ac:dyDescent="0.25">
      <c r="A82" s="16">
        <v>45518</v>
      </c>
      <c r="B82" s="17" t="s">
        <v>105</v>
      </c>
      <c r="C82" s="41" t="s">
        <v>52</v>
      </c>
      <c r="D82" s="11" t="s">
        <v>48</v>
      </c>
      <c r="E82" s="13" t="s">
        <v>172</v>
      </c>
      <c r="F82" s="19"/>
      <c r="G82" s="20">
        <v>118571.42</v>
      </c>
      <c r="H82" s="21"/>
    </row>
    <row r="83" spans="1:8" x14ac:dyDescent="0.25">
      <c r="A83" s="16">
        <v>45518</v>
      </c>
      <c r="B83" s="17" t="s">
        <v>105</v>
      </c>
      <c r="C83" s="18" t="s">
        <v>51</v>
      </c>
      <c r="D83" s="11" t="s">
        <v>48</v>
      </c>
      <c r="E83" s="13" t="s">
        <v>173</v>
      </c>
      <c r="F83" s="19"/>
      <c r="G83" s="20">
        <v>52000</v>
      </c>
      <c r="H83" s="21"/>
    </row>
    <row r="84" spans="1:8" x14ac:dyDescent="0.25">
      <c r="A84" s="16">
        <v>45518</v>
      </c>
      <c r="B84" s="17" t="s">
        <v>105</v>
      </c>
      <c r="C84" s="41" t="s">
        <v>51</v>
      </c>
      <c r="D84" s="11" t="s">
        <v>48</v>
      </c>
      <c r="E84" s="13" t="s">
        <v>174</v>
      </c>
      <c r="F84" s="19"/>
      <c r="G84" s="20">
        <v>26000</v>
      </c>
      <c r="H84" s="21"/>
    </row>
    <row r="85" spans="1:8" x14ac:dyDescent="0.25">
      <c r="A85" s="16">
        <v>45518</v>
      </c>
      <c r="B85" s="17" t="s">
        <v>105</v>
      </c>
      <c r="C85" s="18" t="s">
        <v>51</v>
      </c>
      <c r="D85" s="11" t="s">
        <v>48</v>
      </c>
      <c r="E85" s="13" t="s">
        <v>175</v>
      </c>
      <c r="F85" s="19"/>
      <c r="G85" s="20">
        <v>26000</v>
      </c>
      <c r="H85" s="21"/>
    </row>
    <row r="86" spans="1:8" x14ac:dyDescent="0.25">
      <c r="A86" s="16">
        <v>45518</v>
      </c>
      <c r="B86" s="17" t="s">
        <v>105</v>
      </c>
      <c r="C86" s="41" t="s">
        <v>51</v>
      </c>
      <c r="D86" s="11" t="s">
        <v>48</v>
      </c>
      <c r="E86" s="13" t="s">
        <v>176</v>
      </c>
      <c r="F86" s="19"/>
      <c r="G86" s="20">
        <v>26000</v>
      </c>
      <c r="H86" s="21"/>
    </row>
    <row r="87" spans="1:8" x14ac:dyDescent="0.25">
      <c r="A87" s="16">
        <v>45518</v>
      </c>
      <c r="B87" s="17" t="s">
        <v>105</v>
      </c>
      <c r="C87" s="18" t="s">
        <v>51</v>
      </c>
      <c r="D87" s="11" t="s">
        <v>48</v>
      </c>
      <c r="E87" s="13" t="s">
        <v>177</v>
      </c>
      <c r="F87" s="19"/>
      <c r="G87" s="20">
        <v>78000</v>
      </c>
      <c r="H87" s="21"/>
    </row>
    <row r="88" spans="1:8" x14ac:dyDescent="0.25">
      <c r="A88" s="16">
        <v>45520</v>
      </c>
      <c r="B88" s="17" t="s">
        <v>105</v>
      </c>
      <c r="C88" s="41" t="s">
        <v>51</v>
      </c>
      <c r="D88" s="11" t="s">
        <v>48</v>
      </c>
      <c r="E88" s="13" t="s">
        <v>178</v>
      </c>
      <c r="F88" s="19"/>
      <c r="G88" s="20">
        <v>65000</v>
      </c>
      <c r="H88" s="21"/>
    </row>
    <row r="89" spans="1:8" x14ac:dyDescent="0.25">
      <c r="A89" s="16">
        <v>45520</v>
      </c>
      <c r="B89" s="17" t="s">
        <v>105</v>
      </c>
      <c r="C89" s="18" t="s">
        <v>51</v>
      </c>
      <c r="D89" s="11" t="s">
        <v>48</v>
      </c>
      <c r="E89" s="13" t="s">
        <v>179</v>
      </c>
      <c r="F89" s="19"/>
      <c r="G89" s="20">
        <v>26000</v>
      </c>
      <c r="H89" s="21"/>
    </row>
    <row r="90" spans="1:8" x14ac:dyDescent="0.25">
      <c r="A90" s="16">
        <v>45520</v>
      </c>
      <c r="B90" s="17" t="s">
        <v>105</v>
      </c>
      <c r="C90" s="41" t="s">
        <v>51</v>
      </c>
      <c r="D90" s="11" t="s">
        <v>48</v>
      </c>
      <c r="E90" s="13" t="s">
        <v>180</v>
      </c>
      <c r="F90" s="19"/>
      <c r="G90" s="20">
        <v>26000</v>
      </c>
      <c r="H90" s="21"/>
    </row>
    <row r="91" spans="1:8" x14ac:dyDescent="0.25">
      <c r="A91" s="16">
        <v>45520</v>
      </c>
      <c r="B91" s="17" t="s">
        <v>105</v>
      </c>
      <c r="C91" s="18" t="s">
        <v>51</v>
      </c>
      <c r="D91" s="11" t="s">
        <v>48</v>
      </c>
      <c r="E91" s="13" t="s">
        <v>181</v>
      </c>
      <c r="F91" s="19"/>
      <c r="G91" s="20">
        <v>104000</v>
      </c>
      <c r="H91" s="21"/>
    </row>
    <row r="92" spans="1:8" x14ac:dyDescent="0.25">
      <c r="A92" s="16">
        <v>45520</v>
      </c>
      <c r="B92" s="17" t="s">
        <v>105</v>
      </c>
      <c r="C92" s="41" t="s">
        <v>51</v>
      </c>
      <c r="D92" s="11" t="s">
        <v>48</v>
      </c>
      <c r="E92" s="13" t="s">
        <v>182</v>
      </c>
      <c r="F92" s="19"/>
      <c r="G92" s="20">
        <v>26000</v>
      </c>
      <c r="H92" s="21"/>
    </row>
    <row r="93" spans="1:8" x14ac:dyDescent="0.25">
      <c r="A93" s="16">
        <v>45520</v>
      </c>
      <c r="B93" s="17" t="s">
        <v>105</v>
      </c>
      <c r="C93" s="18" t="s">
        <v>51</v>
      </c>
      <c r="D93" s="11" t="s">
        <v>48</v>
      </c>
      <c r="E93" s="13" t="s">
        <v>183</v>
      </c>
      <c r="F93" s="19"/>
      <c r="G93" s="20">
        <v>26000</v>
      </c>
      <c r="H93" s="21"/>
    </row>
    <row r="94" spans="1:8" x14ac:dyDescent="0.25">
      <c r="A94" s="16">
        <v>45520</v>
      </c>
      <c r="B94" s="17" t="s">
        <v>105</v>
      </c>
      <c r="C94" s="41" t="s">
        <v>51</v>
      </c>
      <c r="D94" s="11" t="s">
        <v>48</v>
      </c>
      <c r="E94" s="13" t="s">
        <v>184</v>
      </c>
      <c r="F94" s="19"/>
      <c r="G94" s="20">
        <v>130000</v>
      </c>
      <c r="H94" s="21"/>
    </row>
    <row r="95" spans="1:8" x14ac:dyDescent="0.25">
      <c r="A95" s="16">
        <v>45520</v>
      </c>
      <c r="B95" s="17" t="s">
        <v>105</v>
      </c>
      <c r="C95" s="18" t="s">
        <v>51</v>
      </c>
      <c r="D95" s="11" t="s">
        <v>48</v>
      </c>
      <c r="E95" s="13" t="s">
        <v>185</v>
      </c>
      <c r="F95" s="19"/>
      <c r="G95" s="20">
        <v>26000</v>
      </c>
      <c r="H95" s="21"/>
    </row>
    <row r="96" spans="1:8" x14ac:dyDescent="0.25">
      <c r="A96" s="16">
        <v>45520</v>
      </c>
      <c r="B96" s="17" t="s">
        <v>105</v>
      </c>
      <c r="C96" s="41" t="s">
        <v>51</v>
      </c>
      <c r="D96" s="11" t="s">
        <v>48</v>
      </c>
      <c r="E96" s="13" t="s">
        <v>186</v>
      </c>
      <c r="F96" s="19"/>
      <c r="G96" s="20">
        <v>26000</v>
      </c>
      <c r="H96" s="21"/>
    </row>
    <row r="97" spans="1:8" x14ac:dyDescent="0.25">
      <c r="A97" s="16">
        <v>45520</v>
      </c>
      <c r="B97" s="17" t="s">
        <v>105</v>
      </c>
      <c r="C97" s="18" t="s">
        <v>51</v>
      </c>
      <c r="D97" s="11" t="s">
        <v>48</v>
      </c>
      <c r="E97" s="13" t="s">
        <v>187</v>
      </c>
      <c r="F97" s="19"/>
      <c r="G97" s="20">
        <v>65000</v>
      </c>
      <c r="H97" s="21"/>
    </row>
    <row r="98" spans="1:8" x14ac:dyDescent="0.25">
      <c r="A98" s="16">
        <v>45525</v>
      </c>
      <c r="B98" s="17" t="s">
        <v>105</v>
      </c>
      <c r="C98" s="41" t="s">
        <v>51</v>
      </c>
      <c r="D98" s="11" t="s">
        <v>48</v>
      </c>
      <c r="E98" s="13" t="s">
        <v>188</v>
      </c>
      <c r="F98" s="19"/>
      <c r="G98" s="20">
        <v>65000</v>
      </c>
      <c r="H98" s="21"/>
    </row>
    <row r="99" spans="1:8" x14ac:dyDescent="0.25">
      <c r="A99" s="16">
        <v>45525</v>
      </c>
      <c r="B99" s="17" t="s">
        <v>105</v>
      </c>
      <c r="C99" s="18" t="s">
        <v>51</v>
      </c>
      <c r="D99" s="11" t="s">
        <v>48</v>
      </c>
      <c r="E99" s="13" t="s">
        <v>189</v>
      </c>
      <c r="F99" s="19"/>
      <c r="G99" s="20">
        <v>65000</v>
      </c>
      <c r="H99" s="21"/>
    </row>
    <row r="100" spans="1:8" x14ac:dyDescent="0.25">
      <c r="A100" s="16">
        <v>45525</v>
      </c>
      <c r="B100" s="17" t="s">
        <v>105</v>
      </c>
      <c r="C100" s="41" t="s">
        <v>51</v>
      </c>
      <c r="D100" s="11" t="s">
        <v>48</v>
      </c>
      <c r="E100" s="13" t="s">
        <v>190</v>
      </c>
      <c r="F100" s="19"/>
      <c r="G100" s="20">
        <v>65000</v>
      </c>
      <c r="H100" s="21"/>
    </row>
    <row r="101" spans="1:8" x14ac:dyDescent="0.25">
      <c r="A101" s="16">
        <v>45525</v>
      </c>
      <c r="B101" s="17" t="s">
        <v>105</v>
      </c>
      <c r="C101" s="18" t="s">
        <v>51</v>
      </c>
      <c r="D101" s="11" t="s">
        <v>48</v>
      </c>
      <c r="E101" s="13" t="s">
        <v>191</v>
      </c>
      <c r="F101" s="19"/>
      <c r="G101" s="20">
        <v>65000</v>
      </c>
      <c r="H101" s="21"/>
    </row>
    <row r="102" spans="1:8" x14ac:dyDescent="0.25">
      <c r="A102" s="16">
        <v>45525</v>
      </c>
      <c r="B102" s="17" t="s">
        <v>105</v>
      </c>
      <c r="C102" s="41" t="s">
        <v>51</v>
      </c>
      <c r="D102" s="11" t="s">
        <v>48</v>
      </c>
      <c r="E102" s="13" t="s">
        <v>192</v>
      </c>
      <c r="F102" s="19"/>
      <c r="G102" s="20">
        <v>65000</v>
      </c>
      <c r="H102" s="21"/>
    </row>
    <row r="103" spans="1:8" x14ac:dyDescent="0.25">
      <c r="A103" s="16">
        <v>45525</v>
      </c>
      <c r="B103" s="17" t="s">
        <v>105</v>
      </c>
      <c r="C103" s="18" t="s">
        <v>51</v>
      </c>
      <c r="D103" s="11" t="s">
        <v>48</v>
      </c>
      <c r="E103" s="13" t="s">
        <v>193</v>
      </c>
      <c r="F103" s="19"/>
      <c r="G103" s="20">
        <v>65000</v>
      </c>
      <c r="H103" s="21"/>
    </row>
    <row r="104" spans="1:8" x14ac:dyDescent="0.25">
      <c r="A104" s="16">
        <v>45525</v>
      </c>
      <c r="B104" s="17" t="s">
        <v>105</v>
      </c>
      <c r="C104" s="41" t="s">
        <v>51</v>
      </c>
      <c r="D104" s="11" t="s">
        <v>48</v>
      </c>
      <c r="E104" s="13" t="s">
        <v>194</v>
      </c>
      <c r="F104" s="19"/>
      <c r="G104" s="20">
        <v>65000</v>
      </c>
      <c r="H104" s="21"/>
    </row>
    <row r="105" spans="1:8" x14ac:dyDescent="0.25">
      <c r="A105" s="16">
        <v>45525</v>
      </c>
      <c r="B105" s="17" t="s">
        <v>105</v>
      </c>
      <c r="C105" s="18" t="s">
        <v>51</v>
      </c>
      <c r="D105" s="11" t="s">
        <v>48</v>
      </c>
      <c r="E105" s="13" t="s">
        <v>195</v>
      </c>
      <c r="F105" s="19"/>
      <c r="G105" s="20">
        <v>65000</v>
      </c>
      <c r="H105" s="21"/>
    </row>
    <row r="106" spans="1:8" x14ac:dyDescent="0.25">
      <c r="A106" s="16">
        <v>45525</v>
      </c>
      <c r="B106" s="17" t="s">
        <v>105</v>
      </c>
      <c r="C106" s="41" t="s">
        <v>51</v>
      </c>
      <c r="D106" s="11" t="s">
        <v>48</v>
      </c>
      <c r="E106" s="13" t="s">
        <v>196</v>
      </c>
      <c r="F106" s="19"/>
      <c r="G106" s="20">
        <v>65000</v>
      </c>
      <c r="H106" s="21"/>
    </row>
    <row r="107" spans="1:8" x14ac:dyDescent="0.25">
      <c r="A107" s="16">
        <v>45525</v>
      </c>
      <c r="B107" s="17" t="s">
        <v>105</v>
      </c>
      <c r="C107" s="18" t="s">
        <v>51</v>
      </c>
      <c r="D107" s="11" t="s">
        <v>48</v>
      </c>
      <c r="E107" s="13" t="s">
        <v>197</v>
      </c>
      <c r="F107" s="19"/>
      <c r="G107" s="20">
        <v>65000</v>
      </c>
      <c r="H107" s="21"/>
    </row>
    <row r="108" spans="1:8" x14ac:dyDescent="0.25">
      <c r="A108" s="16">
        <v>45526</v>
      </c>
      <c r="B108" s="17" t="s">
        <v>105</v>
      </c>
      <c r="C108" s="41" t="s">
        <v>52</v>
      </c>
      <c r="D108" s="11" t="s">
        <v>48</v>
      </c>
      <c r="E108" s="13" t="s">
        <v>198</v>
      </c>
      <c r="F108" s="19"/>
      <c r="G108" s="20">
        <v>118571.42</v>
      </c>
      <c r="H108" s="21"/>
    </row>
    <row r="109" spans="1:8" x14ac:dyDescent="0.25">
      <c r="A109" s="16">
        <v>45526</v>
      </c>
      <c r="B109" s="17" t="s">
        <v>105</v>
      </c>
      <c r="C109" s="18" t="s">
        <v>51</v>
      </c>
      <c r="D109" s="11" t="s">
        <v>48</v>
      </c>
      <c r="E109" s="13" t="s">
        <v>199</v>
      </c>
      <c r="F109" s="19"/>
      <c r="G109" s="20">
        <v>65000</v>
      </c>
      <c r="H109" s="21"/>
    </row>
    <row r="110" spans="1:8" x14ac:dyDescent="0.25">
      <c r="A110" s="16">
        <v>45526</v>
      </c>
      <c r="B110" s="17" t="s">
        <v>105</v>
      </c>
      <c r="C110" s="41" t="s">
        <v>51</v>
      </c>
      <c r="D110" s="11" t="s">
        <v>48</v>
      </c>
      <c r="E110" s="13" t="s">
        <v>200</v>
      </c>
      <c r="F110" s="19"/>
      <c r="G110" s="20">
        <v>65000</v>
      </c>
      <c r="H110" s="21"/>
    </row>
    <row r="111" spans="1:8" x14ac:dyDescent="0.25">
      <c r="A111" s="16">
        <v>45526</v>
      </c>
      <c r="B111" s="17" t="s">
        <v>105</v>
      </c>
      <c r="C111" s="18" t="s">
        <v>52</v>
      </c>
      <c r="D111" s="11" t="s">
        <v>48</v>
      </c>
      <c r="E111" s="13" t="s">
        <v>201</v>
      </c>
      <c r="F111" s="19"/>
      <c r="G111" s="20">
        <v>118571.42</v>
      </c>
      <c r="H111" s="21"/>
    </row>
    <row r="112" spans="1:8" x14ac:dyDescent="0.25">
      <c r="A112" s="16">
        <v>45526</v>
      </c>
      <c r="B112" s="17" t="s">
        <v>105</v>
      </c>
      <c r="C112" s="41" t="s">
        <v>51</v>
      </c>
      <c r="D112" s="11" t="s">
        <v>48</v>
      </c>
      <c r="E112" s="13" t="s">
        <v>202</v>
      </c>
      <c r="F112" s="19"/>
      <c r="G112" s="20">
        <v>65000</v>
      </c>
      <c r="H112" s="21"/>
    </row>
    <row r="113" spans="1:8" x14ac:dyDescent="0.25">
      <c r="A113" s="16">
        <v>45526</v>
      </c>
      <c r="B113" s="17" t="s">
        <v>105</v>
      </c>
      <c r="C113" s="18" t="s">
        <v>51</v>
      </c>
      <c r="D113" s="11" t="s">
        <v>48</v>
      </c>
      <c r="E113" s="13" t="s">
        <v>203</v>
      </c>
      <c r="F113" s="19"/>
      <c r="G113" s="20">
        <v>65000</v>
      </c>
      <c r="H113" s="21"/>
    </row>
    <row r="114" spans="1:8" x14ac:dyDescent="0.25">
      <c r="A114" s="16">
        <v>45526</v>
      </c>
      <c r="B114" s="17" t="s">
        <v>105</v>
      </c>
      <c r="C114" s="41" t="s">
        <v>51</v>
      </c>
      <c r="D114" s="11" t="s">
        <v>48</v>
      </c>
      <c r="E114" s="13" t="s">
        <v>204</v>
      </c>
      <c r="F114" s="19"/>
      <c r="G114" s="20">
        <v>65000</v>
      </c>
      <c r="H114" s="21"/>
    </row>
    <row r="115" spans="1:8" x14ac:dyDescent="0.25">
      <c r="A115" s="16">
        <v>45526</v>
      </c>
      <c r="B115" s="17" t="s">
        <v>105</v>
      </c>
      <c r="C115" s="18" t="s">
        <v>51</v>
      </c>
      <c r="D115" s="11" t="s">
        <v>48</v>
      </c>
      <c r="E115" s="13" t="s">
        <v>205</v>
      </c>
      <c r="F115" s="19"/>
      <c r="G115" s="20">
        <v>65000</v>
      </c>
      <c r="H115" s="21"/>
    </row>
    <row r="116" spans="1:8" x14ac:dyDescent="0.25">
      <c r="A116" s="16">
        <v>45527</v>
      </c>
      <c r="B116" s="17" t="s">
        <v>105</v>
      </c>
      <c r="C116" s="41" t="s">
        <v>51</v>
      </c>
      <c r="D116" s="11" t="s">
        <v>48</v>
      </c>
      <c r="E116" s="13" t="s">
        <v>206</v>
      </c>
      <c r="F116" s="19"/>
      <c r="G116" s="20">
        <v>65000</v>
      </c>
      <c r="H116" s="21"/>
    </row>
    <row r="117" spans="1:8" x14ac:dyDescent="0.25">
      <c r="A117" s="16">
        <v>45527</v>
      </c>
      <c r="B117" s="17" t="s">
        <v>105</v>
      </c>
      <c r="C117" s="18" t="s">
        <v>51</v>
      </c>
      <c r="D117" s="11" t="s">
        <v>48</v>
      </c>
      <c r="E117" s="13" t="s">
        <v>207</v>
      </c>
      <c r="F117" s="19"/>
      <c r="G117" s="20">
        <v>13000</v>
      </c>
      <c r="H117" s="21"/>
    </row>
    <row r="118" spans="1:8" x14ac:dyDescent="0.25">
      <c r="A118" s="16">
        <v>45527</v>
      </c>
      <c r="B118" s="17" t="s">
        <v>105</v>
      </c>
      <c r="C118" s="41" t="s">
        <v>51</v>
      </c>
      <c r="D118" s="11" t="s">
        <v>48</v>
      </c>
      <c r="E118" s="13" t="s">
        <v>208</v>
      </c>
      <c r="F118" s="19"/>
      <c r="G118" s="20">
        <v>52000</v>
      </c>
      <c r="H118" s="21"/>
    </row>
    <row r="119" spans="1:8" x14ac:dyDescent="0.25">
      <c r="A119" s="16">
        <v>45527</v>
      </c>
      <c r="B119" s="17" t="s">
        <v>105</v>
      </c>
      <c r="C119" s="18" t="s">
        <v>51</v>
      </c>
      <c r="D119" s="11" t="s">
        <v>48</v>
      </c>
      <c r="E119" s="13" t="s">
        <v>209</v>
      </c>
      <c r="F119" s="19"/>
      <c r="G119" s="20">
        <v>65000</v>
      </c>
      <c r="H119" s="21"/>
    </row>
    <row r="120" spans="1:8" x14ac:dyDescent="0.25">
      <c r="A120" s="16">
        <v>45527</v>
      </c>
      <c r="B120" s="17" t="s">
        <v>105</v>
      </c>
      <c r="C120" s="41" t="s">
        <v>51</v>
      </c>
      <c r="D120" s="11" t="s">
        <v>48</v>
      </c>
      <c r="E120" s="13" t="s">
        <v>210</v>
      </c>
      <c r="F120" s="19"/>
      <c r="G120" s="20">
        <v>65000</v>
      </c>
      <c r="H120" s="21"/>
    </row>
    <row r="121" spans="1:8" x14ac:dyDescent="0.25">
      <c r="A121" s="16">
        <v>45533</v>
      </c>
      <c r="B121" s="17" t="s">
        <v>105</v>
      </c>
      <c r="C121" s="18" t="s">
        <v>52</v>
      </c>
      <c r="D121" s="11" t="s">
        <v>48</v>
      </c>
      <c r="E121" s="13" t="s">
        <v>211</v>
      </c>
      <c r="F121" s="19"/>
      <c r="G121" s="20">
        <v>118571.42</v>
      </c>
      <c r="H121" s="21"/>
    </row>
    <row r="122" spans="1:8" x14ac:dyDescent="0.25">
      <c r="A122" s="16">
        <v>45534</v>
      </c>
      <c r="B122" s="17" t="s">
        <v>105</v>
      </c>
      <c r="C122" s="41" t="s">
        <v>51</v>
      </c>
      <c r="D122" s="11" t="s">
        <v>48</v>
      </c>
      <c r="E122" s="13" t="s">
        <v>212</v>
      </c>
      <c r="F122" s="19"/>
      <c r="G122" s="20">
        <v>65000</v>
      </c>
      <c r="H122" s="21"/>
    </row>
    <row r="123" spans="1:8" x14ac:dyDescent="0.25">
      <c r="A123" s="16">
        <v>45534</v>
      </c>
      <c r="B123" s="17" t="s">
        <v>105</v>
      </c>
      <c r="C123" s="18" t="s">
        <v>51</v>
      </c>
      <c r="D123" s="11" t="s">
        <v>48</v>
      </c>
      <c r="E123" s="13" t="s">
        <v>213</v>
      </c>
      <c r="F123" s="19"/>
      <c r="G123" s="20">
        <v>65000</v>
      </c>
      <c r="H123" s="21"/>
    </row>
    <row r="124" spans="1:8" x14ac:dyDescent="0.25">
      <c r="A124" s="16">
        <v>45534</v>
      </c>
      <c r="B124" s="17" t="s">
        <v>105</v>
      </c>
      <c r="C124" s="41" t="s">
        <v>51</v>
      </c>
      <c r="D124" s="11" t="s">
        <v>48</v>
      </c>
      <c r="E124" s="13" t="s">
        <v>214</v>
      </c>
      <c r="F124" s="19"/>
      <c r="G124" s="20">
        <v>65000</v>
      </c>
      <c r="H124" s="21"/>
    </row>
    <row r="125" spans="1:8" x14ac:dyDescent="0.25">
      <c r="A125" s="16">
        <v>45534</v>
      </c>
      <c r="B125" s="17" t="s">
        <v>105</v>
      </c>
      <c r="C125" s="18" t="s">
        <v>51</v>
      </c>
      <c r="D125" s="11" t="s">
        <v>48</v>
      </c>
      <c r="E125" s="13" t="s">
        <v>215</v>
      </c>
      <c r="F125" s="19"/>
      <c r="G125" s="20">
        <v>65000</v>
      </c>
      <c r="H125" s="21"/>
    </row>
    <row r="126" spans="1:8" x14ac:dyDescent="0.25">
      <c r="A126" s="16">
        <v>45534</v>
      </c>
      <c r="B126" s="17" t="s">
        <v>105</v>
      </c>
      <c r="C126" s="41" t="s">
        <v>51</v>
      </c>
      <c r="D126" s="11" t="s">
        <v>48</v>
      </c>
      <c r="E126" s="13" t="s">
        <v>216</v>
      </c>
      <c r="F126" s="19"/>
      <c r="G126" s="20">
        <v>65000</v>
      </c>
      <c r="H126" s="21"/>
    </row>
    <row r="127" spans="1:8" x14ac:dyDescent="0.25">
      <c r="A127" s="16">
        <v>45534</v>
      </c>
      <c r="B127" s="17" t="s">
        <v>105</v>
      </c>
      <c r="C127" s="18" t="s">
        <v>51</v>
      </c>
      <c r="D127" s="11" t="s">
        <v>48</v>
      </c>
      <c r="E127" s="13" t="s">
        <v>217</v>
      </c>
      <c r="F127" s="19"/>
      <c r="G127" s="20">
        <v>65000</v>
      </c>
      <c r="H127" s="21"/>
    </row>
    <row r="128" spans="1:8" x14ac:dyDescent="0.25">
      <c r="A128" s="16">
        <v>45534</v>
      </c>
      <c r="B128" s="17" t="s">
        <v>105</v>
      </c>
      <c r="C128" s="41" t="s">
        <v>51</v>
      </c>
      <c r="D128" s="11" t="s">
        <v>48</v>
      </c>
      <c r="E128" s="13" t="s">
        <v>218</v>
      </c>
      <c r="F128" s="19"/>
      <c r="G128" s="20">
        <v>52000</v>
      </c>
      <c r="H128" s="21"/>
    </row>
    <row r="129" spans="1:8" x14ac:dyDescent="0.25">
      <c r="A129" s="16">
        <v>45534</v>
      </c>
      <c r="B129" s="17" t="s">
        <v>105</v>
      </c>
      <c r="C129" s="18" t="s">
        <v>51</v>
      </c>
      <c r="D129" s="11" t="s">
        <v>48</v>
      </c>
      <c r="E129" s="13" t="s">
        <v>219</v>
      </c>
      <c r="F129" s="19"/>
      <c r="G129" s="20">
        <v>65000</v>
      </c>
      <c r="H129" s="21"/>
    </row>
    <row r="130" spans="1:8" x14ac:dyDescent="0.25">
      <c r="A130" s="16">
        <v>45534</v>
      </c>
      <c r="B130" s="17" t="s">
        <v>105</v>
      </c>
      <c r="C130" s="41" t="s">
        <v>51</v>
      </c>
      <c r="D130" s="11" t="s">
        <v>48</v>
      </c>
      <c r="E130" s="13" t="s">
        <v>220</v>
      </c>
      <c r="F130" s="19"/>
      <c r="G130" s="20">
        <v>65000</v>
      </c>
      <c r="H130" s="21"/>
    </row>
    <row r="131" spans="1:8" x14ac:dyDescent="0.25">
      <c r="A131" s="16">
        <v>45534</v>
      </c>
      <c r="B131" s="17" t="s">
        <v>105</v>
      </c>
      <c r="C131" s="18" t="s">
        <v>51</v>
      </c>
      <c r="D131" s="11" t="s">
        <v>48</v>
      </c>
      <c r="E131" s="13" t="s">
        <v>221</v>
      </c>
      <c r="F131" s="19"/>
      <c r="G131" s="20">
        <v>52000</v>
      </c>
      <c r="H131" s="21"/>
    </row>
    <row r="132" spans="1:8" x14ac:dyDescent="0.25">
      <c r="A132" s="16">
        <v>45534</v>
      </c>
      <c r="B132" s="17" t="s">
        <v>105</v>
      </c>
      <c r="C132" s="41" t="s">
        <v>51</v>
      </c>
      <c r="D132" s="11" t="s">
        <v>48</v>
      </c>
      <c r="E132" s="13" t="s">
        <v>222</v>
      </c>
      <c r="F132" s="19"/>
      <c r="G132" s="20">
        <v>52000</v>
      </c>
      <c r="H132" s="21"/>
    </row>
    <row r="133" spans="1:8" x14ac:dyDescent="0.25">
      <c r="A133" s="16">
        <v>45535</v>
      </c>
      <c r="B133" s="17" t="s">
        <v>105</v>
      </c>
      <c r="C133" s="18" t="s">
        <v>51</v>
      </c>
      <c r="D133" s="11" t="s">
        <v>48</v>
      </c>
      <c r="E133" s="13" t="s">
        <v>223</v>
      </c>
      <c r="F133" s="19"/>
      <c r="G133" s="20">
        <v>52000</v>
      </c>
      <c r="H133" s="21"/>
    </row>
    <row r="134" spans="1:8" x14ac:dyDescent="0.25">
      <c r="A134" s="16">
        <v>45535</v>
      </c>
      <c r="B134" s="17" t="s">
        <v>105</v>
      </c>
      <c r="C134" s="41" t="s">
        <v>51</v>
      </c>
      <c r="D134" s="11" t="s">
        <v>48</v>
      </c>
      <c r="E134" s="13" t="s">
        <v>224</v>
      </c>
      <c r="F134" s="19"/>
      <c r="G134" s="20">
        <v>44460</v>
      </c>
      <c r="H134" s="21"/>
    </row>
    <row r="135" spans="1:8" x14ac:dyDescent="0.25">
      <c r="A135" s="16">
        <v>45535</v>
      </c>
      <c r="B135" s="17" t="s">
        <v>105</v>
      </c>
      <c r="C135" s="18" t="s">
        <v>51</v>
      </c>
      <c r="D135" s="11" t="s">
        <v>48</v>
      </c>
      <c r="E135" s="13" t="s">
        <v>225</v>
      </c>
      <c r="F135" s="19"/>
      <c r="G135" s="20">
        <v>7540</v>
      </c>
      <c r="H135" s="21"/>
    </row>
    <row r="136" spans="1:8" x14ac:dyDescent="0.25">
      <c r="A136" s="16">
        <v>45535</v>
      </c>
      <c r="B136" s="17" t="s">
        <v>105</v>
      </c>
      <c r="C136" s="41" t="s">
        <v>51</v>
      </c>
      <c r="D136" s="11" t="s">
        <v>48</v>
      </c>
      <c r="E136" s="13" t="s">
        <v>226</v>
      </c>
      <c r="F136" s="19"/>
      <c r="G136" s="20">
        <v>65000</v>
      </c>
      <c r="H136" s="21"/>
    </row>
    <row r="137" spans="1:8" x14ac:dyDescent="0.25">
      <c r="A137" s="16">
        <v>45535</v>
      </c>
      <c r="B137" s="17" t="s">
        <v>105</v>
      </c>
      <c r="C137" s="18" t="s">
        <v>51</v>
      </c>
      <c r="D137" s="11" t="s">
        <v>48</v>
      </c>
      <c r="E137" s="13" t="s">
        <v>227</v>
      </c>
      <c r="F137" s="19"/>
      <c r="G137" s="20">
        <v>65000</v>
      </c>
      <c r="H137" s="21"/>
    </row>
    <row r="138" spans="1:8" x14ac:dyDescent="0.25">
      <c r="A138" s="16">
        <v>45536</v>
      </c>
      <c r="B138" s="17" t="s">
        <v>105</v>
      </c>
      <c r="C138" s="41" t="s">
        <v>52</v>
      </c>
      <c r="D138" s="11" t="s">
        <v>48</v>
      </c>
      <c r="E138" s="13" t="s">
        <v>228</v>
      </c>
      <c r="F138" s="19"/>
      <c r="G138" s="20">
        <v>118571.42</v>
      </c>
      <c r="H138" s="21"/>
    </row>
    <row r="139" spans="1:8" x14ac:dyDescent="0.25">
      <c r="A139" s="16">
        <v>45537</v>
      </c>
      <c r="B139" s="17" t="s">
        <v>105</v>
      </c>
      <c r="C139" s="18" t="s">
        <v>52</v>
      </c>
      <c r="D139" s="11" t="s">
        <v>48</v>
      </c>
      <c r="E139" s="13" t="s">
        <v>229</v>
      </c>
      <c r="F139" s="19"/>
      <c r="G139" s="20">
        <v>118571.42</v>
      </c>
      <c r="H139" s="21"/>
    </row>
    <row r="140" spans="1:8" x14ac:dyDescent="0.25">
      <c r="A140" s="16">
        <v>45543</v>
      </c>
      <c r="B140" s="17" t="s">
        <v>105</v>
      </c>
      <c r="C140" s="41" t="s">
        <v>51</v>
      </c>
      <c r="D140" s="11" t="s">
        <v>48</v>
      </c>
      <c r="E140" s="13" t="s">
        <v>230</v>
      </c>
      <c r="F140" s="19"/>
      <c r="G140" s="20">
        <v>57000</v>
      </c>
      <c r="H140" s="21"/>
    </row>
    <row r="141" spans="1:8" x14ac:dyDescent="0.25">
      <c r="A141" s="16">
        <v>45543</v>
      </c>
      <c r="B141" s="17" t="s">
        <v>105</v>
      </c>
      <c r="C141" s="18" t="s">
        <v>51</v>
      </c>
      <c r="D141" s="11" t="s">
        <v>48</v>
      </c>
      <c r="E141" s="13" t="s">
        <v>231</v>
      </c>
      <c r="F141" s="19"/>
      <c r="G141" s="20">
        <v>57000</v>
      </c>
      <c r="H141" s="21"/>
    </row>
    <row r="142" spans="1:8" x14ac:dyDescent="0.25">
      <c r="A142" s="16">
        <v>45543</v>
      </c>
      <c r="B142" s="17" t="s">
        <v>105</v>
      </c>
      <c r="C142" s="41" t="s">
        <v>51</v>
      </c>
      <c r="D142" s="11" t="s">
        <v>48</v>
      </c>
      <c r="E142" s="13" t="s">
        <v>232</v>
      </c>
      <c r="F142" s="19"/>
      <c r="G142" s="20">
        <v>57000</v>
      </c>
      <c r="H142" s="21"/>
    </row>
    <row r="143" spans="1:8" x14ac:dyDescent="0.25">
      <c r="A143" s="16">
        <v>45543</v>
      </c>
      <c r="B143" s="17" t="s">
        <v>105</v>
      </c>
      <c r="C143" s="18" t="s">
        <v>51</v>
      </c>
      <c r="D143" s="11" t="s">
        <v>48</v>
      </c>
      <c r="E143" s="13" t="s">
        <v>233</v>
      </c>
      <c r="F143" s="19"/>
      <c r="G143" s="20">
        <v>57000</v>
      </c>
      <c r="H143" s="21"/>
    </row>
    <row r="144" spans="1:8" x14ac:dyDescent="0.25">
      <c r="A144" s="16">
        <v>45543</v>
      </c>
      <c r="B144" s="17" t="s">
        <v>105</v>
      </c>
      <c r="C144" s="41" t="s">
        <v>51</v>
      </c>
      <c r="D144" s="11" t="s">
        <v>48</v>
      </c>
      <c r="E144" s="13" t="s">
        <v>234</v>
      </c>
      <c r="F144" s="19"/>
      <c r="G144" s="20">
        <v>57000</v>
      </c>
      <c r="H144" s="21"/>
    </row>
    <row r="145" spans="1:8" x14ac:dyDescent="0.25">
      <c r="A145" s="16">
        <v>45545</v>
      </c>
      <c r="B145" s="17" t="s">
        <v>105</v>
      </c>
      <c r="C145" s="18" t="s">
        <v>51</v>
      </c>
      <c r="D145" s="11" t="s">
        <v>48</v>
      </c>
      <c r="E145" s="13" t="s">
        <v>235</v>
      </c>
      <c r="F145" s="19"/>
      <c r="G145" s="20">
        <v>71250</v>
      </c>
      <c r="H145" s="21"/>
    </row>
    <row r="146" spans="1:8" x14ac:dyDescent="0.25">
      <c r="A146" s="16">
        <v>45545</v>
      </c>
      <c r="B146" s="17" t="s">
        <v>105</v>
      </c>
      <c r="C146" s="41" t="s">
        <v>51</v>
      </c>
      <c r="D146" s="11" t="s">
        <v>48</v>
      </c>
      <c r="E146" s="13" t="s">
        <v>236</v>
      </c>
      <c r="F146" s="19"/>
      <c r="G146" s="20">
        <v>57000</v>
      </c>
      <c r="H146" s="21"/>
    </row>
    <row r="147" spans="1:8" x14ac:dyDescent="0.25">
      <c r="A147" s="16">
        <v>45546</v>
      </c>
      <c r="B147" s="17" t="s">
        <v>105</v>
      </c>
      <c r="C147" s="18" t="s">
        <v>51</v>
      </c>
      <c r="D147" s="11" t="s">
        <v>48</v>
      </c>
      <c r="E147" s="13" t="s">
        <v>237</v>
      </c>
      <c r="F147" s="19"/>
      <c r="G147" s="20">
        <v>142500</v>
      </c>
      <c r="H147" s="21"/>
    </row>
    <row r="148" spans="1:8" x14ac:dyDescent="0.25">
      <c r="A148" s="16">
        <v>45546</v>
      </c>
      <c r="B148" s="17" t="s">
        <v>105</v>
      </c>
      <c r="C148" s="41" t="s">
        <v>51</v>
      </c>
      <c r="D148" s="11" t="s">
        <v>48</v>
      </c>
      <c r="E148" s="13" t="s">
        <v>238</v>
      </c>
      <c r="F148" s="19"/>
      <c r="G148" s="20">
        <v>85500</v>
      </c>
      <c r="H148" s="21"/>
    </row>
    <row r="149" spans="1:8" x14ac:dyDescent="0.25">
      <c r="A149" s="16">
        <v>45546</v>
      </c>
      <c r="B149" s="17" t="s">
        <v>105</v>
      </c>
      <c r="C149" s="18" t="s">
        <v>51</v>
      </c>
      <c r="D149" s="11" t="s">
        <v>48</v>
      </c>
      <c r="E149" s="13" t="s">
        <v>239</v>
      </c>
      <c r="F149" s="19"/>
      <c r="G149" s="20">
        <v>85500</v>
      </c>
      <c r="H149" s="21"/>
    </row>
    <row r="150" spans="1:8" x14ac:dyDescent="0.25">
      <c r="A150" s="16">
        <v>45546</v>
      </c>
      <c r="B150" s="17" t="s">
        <v>105</v>
      </c>
      <c r="C150" s="41" t="s">
        <v>51</v>
      </c>
      <c r="D150" s="11" t="s">
        <v>48</v>
      </c>
      <c r="E150" s="13" t="s">
        <v>240</v>
      </c>
      <c r="F150" s="19"/>
      <c r="G150" s="20">
        <v>114000</v>
      </c>
      <c r="H150" s="21"/>
    </row>
    <row r="151" spans="1:8" x14ac:dyDescent="0.25">
      <c r="A151" s="16">
        <v>45546</v>
      </c>
      <c r="B151" s="17" t="s">
        <v>105</v>
      </c>
      <c r="C151" s="18" t="s">
        <v>51</v>
      </c>
      <c r="D151" s="11" t="s">
        <v>48</v>
      </c>
      <c r="E151" s="13" t="s">
        <v>241</v>
      </c>
      <c r="F151" s="19"/>
      <c r="G151" s="20">
        <v>142500</v>
      </c>
      <c r="H151" s="21"/>
    </row>
    <row r="152" spans="1:8" x14ac:dyDescent="0.25">
      <c r="A152" s="16">
        <v>45546</v>
      </c>
      <c r="B152" s="17" t="s">
        <v>105</v>
      </c>
      <c r="C152" s="41" t="s">
        <v>51</v>
      </c>
      <c r="D152" s="11" t="s">
        <v>48</v>
      </c>
      <c r="E152" s="13" t="s">
        <v>242</v>
      </c>
      <c r="F152" s="19"/>
      <c r="G152" s="20">
        <v>99750</v>
      </c>
      <c r="H152" s="21"/>
    </row>
    <row r="153" spans="1:8" x14ac:dyDescent="0.25">
      <c r="A153" s="16">
        <v>45546</v>
      </c>
      <c r="B153" s="17" t="s">
        <v>105</v>
      </c>
      <c r="C153" s="18" t="s">
        <v>51</v>
      </c>
      <c r="D153" s="11" t="s">
        <v>48</v>
      </c>
      <c r="E153" s="13" t="s">
        <v>243</v>
      </c>
      <c r="F153" s="19"/>
      <c r="G153" s="20">
        <v>114000</v>
      </c>
      <c r="H153" s="21"/>
    </row>
    <row r="154" spans="1:8" x14ac:dyDescent="0.25">
      <c r="A154" s="16">
        <v>45546</v>
      </c>
      <c r="B154" s="17" t="s">
        <v>105</v>
      </c>
      <c r="C154" s="41" t="s">
        <v>51</v>
      </c>
      <c r="D154" s="11" t="s">
        <v>48</v>
      </c>
      <c r="E154" s="13" t="s">
        <v>244</v>
      </c>
      <c r="F154" s="19"/>
      <c r="G154" s="20">
        <v>142500</v>
      </c>
      <c r="H154" s="21"/>
    </row>
    <row r="155" spans="1:8" x14ac:dyDescent="0.25">
      <c r="A155" s="16">
        <v>45546</v>
      </c>
      <c r="B155" s="17" t="s">
        <v>105</v>
      </c>
      <c r="C155" s="18" t="s">
        <v>51</v>
      </c>
      <c r="D155" s="11" t="s">
        <v>48</v>
      </c>
      <c r="E155" s="13" t="s">
        <v>245</v>
      </c>
      <c r="F155" s="19"/>
      <c r="G155" s="20">
        <v>114000</v>
      </c>
      <c r="H155" s="21"/>
    </row>
    <row r="156" spans="1:8" x14ac:dyDescent="0.25">
      <c r="A156" s="16">
        <v>45546</v>
      </c>
      <c r="B156" s="17" t="s">
        <v>105</v>
      </c>
      <c r="C156" s="41" t="s">
        <v>51</v>
      </c>
      <c r="D156" s="11" t="s">
        <v>48</v>
      </c>
      <c r="E156" s="13" t="s">
        <v>246</v>
      </c>
      <c r="F156" s="19"/>
      <c r="G156" s="20">
        <v>114000</v>
      </c>
      <c r="H156" s="21"/>
    </row>
    <row r="157" spans="1:8" x14ac:dyDescent="0.25">
      <c r="A157" s="16">
        <v>45546</v>
      </c>
      <c r="B157" s="17" t="s">
        <v>105</v>
      </c>
      <c r="C157" s="18" t="s">
        <v>52</v>
      </c>
      <c r="D157" s="11" t="s">
        <v>48</v>
      </c>
      <c r="E157" s="13" t="s">
        <v>247</v>
      </c>
      <c r="F157" s="19"/>
      <c r="G157" s="20">
        <v>118571.42</v>
      </c>
      <c r="H157" s="21"/>
    </row>
    <row r="158" spans="1:8" x14ac:dyDescent="0.25">
      <c r="A158" s="16">
        <v>45547</v>
      </c>
      <c r="B158" s="17" t="s">
        <v>105</v>
      </c>
      <c r="C158" s="41" t="s">
        <v>51</v>
      </c>
      <c r="D158" s="11" t="s">
        <v>48</v>
      </c>
      <c r="E158" s="13" t="s">
        <v>248</v>
      </c>
      <c r="F158" s="19"/>
      <c r="G158" s="20">
        <v>71250</v>
      </c>
      <c r="H158" s="21"/>
    </row>
    <row r="159" spans="1:8" x14ac:dyDescent="0.25">
      <c r="A159" s="16">
        <v>45547</v>
      </c>
      <c r="B159" s="17" t="s">
        <v>105</v>
      </c>
      <c r="C159" s="18" t="s">
        <v>51</v>
      </c>
      <c r="D159" s="11" t="s">
        <v>48</v>
      </c>
      <c r="E159" s="13" t="s">
        <v>249</v>
      </c>
      <c r="F159" s="19"/>
      <c r="G159" s="20">
        <v>71250</v>
      </c>
      <c r="H159" s="21"/>
    </row>
    <row r="160" spans="1:8" x14ac:dyDescent="0.25">
      <c r="A160" s="16">
        <v>45549</v>
      </c>
      <c r="B160" s="17" t="s">
        <v>105</v>
      </c>
      <c r="C160" s="41" t="s">
        <v>52</v>
      </c>
      <c r="D160" s="11" t="s">
        <v>48</v>
      </c>
      <c r="E160" s="13" t="s">
        <v>250</v>
      </c>
      <c r="F160" s="19"/>
      <c r="G160" s="20">
        <v>118571.42</v>
      </c>
      <c r="H160" s="21"/>
    </row>
    <row r="161" spans="1:8" x14ac:dyDescent="0.25">
      <c r="A161" s="16">
        <v>45550</v>
      </c>
      <c r="B161" s="17" t="s">
        <v>105</v>
      </c>
      <c r="C161" s="18" t="s">
        <v>52</v>
      </c>
      <c r="D161" s="11" t="s">
        <v>48</v>
      </c>
      <c r="E161" s="13" t="s">
        <v>251</v>
      </c>
      <c r="F161" s="19"/>
      <c r="G161" s="20">
        <v>118571.42</v>
      </c>
      <c r="H161" s="21"/>
    </row>
    <row r="162" spans="1:8" x14ac:dyDescent="0.25">
      <c r="A162" s="16">
        <v>45550</v>
      </c>
      <c r="B162" s="17" t="s">
        <v>105</v>
      </c>
      <c r="C162" s="41" t="s">
        <v>52</v>
      </c>
      <c r="D162" s="11" t="s">
        <v>48</v>
      </c>
      <c r="E162" s="13" t="s">
        <v>252</v>
      </c>
      <c r="F162" s="19"/>
      <c r="G162" s="20">
        <v>118571.42</v>
      </c>
      <c r="H162" s="21"/>
    </row>
    <row r="163" spans="1:8" x14ac:dyDescent="0.25">
      <c r="A163" s="16">
        <v>45551</v>
      </c>
      <c r="B163" s="17" t="s">
        <v>105</v>
      </c>
      <c r="C163" s="18" t="s">
        <v>51</v>
      </c>
      <c r="D163" s="11" t="s">
        <v>48</v>
      </c>
      <c r="E163" s="13" t="s">
        <v>253</v>
      </c>
      <c r="F163" s="19"/>
      <c r="G163" s="20">
        <v>71250</v>
      </c>
      <c r="H163" s="21"/>
    </row>
    <row r="164" spans="1:8" x14ac:dyDescent="0.25">
      <c r="A164" s="16">
        <v>45551</v>
      </c>
      <c r="B164" s="17" t="s">
        <v>105</v>
      </c>
      <c r="C164" s="41" t="s">
        <v>51</v>
      </c>
      <c r="D164" s="11" t="s">
        <v>48</v>
      </c>
      <c r="E164" s="13" t="s">
        <v>254</v>
      </c>
      <c r="F164" s="19"/>
      <c r="G164" s="20">
        <v>71250</v>
      </c>
      <c r="H164" s="21"/>
    </row>
    <row r="165" spans="1:8" x14ac:dyDescent="0.25">
      <c r="A165" s="16">
        <v>45551</v>
      </c>
      <c r="B165" s="17" t="s">
        <v>105</v>
      </c>
      <c r="C165" s="18" t="s">
        <v>51</v>
      </c>
      <c r="D165" s="11" t="s">
        <v>48</v>
      </c>
      <c r="E165" s="13" t="s">
        <v>255</v>
      </c>
      <c r="F165" s="19"/>
      <c r="G165" s="20">
        <v>71250</v>
      </c>
      <c r="H165" s="21"/>
    </row>
    <row r="166" spans="1:8" x14ac:dyDescent="0.25">
      <c r="A166" s="16">
        <v>45551</v>
      </c>
      <c r="B166" s="17" t="s">
        <v>105</v>
      </c>
      <c r="C166" s="41" t="s">
        <v>51</v>
      </c>
      <c r="D166" s="11" t="s">
        <v>48</v>
      </c>
      <c r="E166" s="13" t="s">
        <v>256</v>
      </c>
      <c r="F166" s="19"/>
      <c r="G166" s="20">
        <v>71250</v>
      </c>
      <c r="H166" s="21"/>
    </row>
    <row r="167" spans="1:8" x14ac:dyDescent="0.25">
      <c r="A167" s="16">
        <v>45556</v>
      </c>
      <c r="B167" s="17" t="s">
        <v>105</v>
      </c>
      <c r="C167" s="18" t="s">
        <v>52</v>
      </c>
      <c r="D167" s="11" t="s">
        <v>48</v>
      </c>
      <c r="E167" s="13" t="s">
        <v>257</v>
      </c>
      <c r="F167" s="19"/>
      <c r="G167" s="20">
        <v>118571.42</v>
      </c>
      <c r="H167" s="21"/>
    </row>
    <row r="168" spans="1:8" x14ac:dyDescent="0.25">
      <c r="A168" s="16">
        <v>45557</v>
      </c>
      <c r="B168" s="17" t="s">
        <v>105</v>
      </c>
      <c r="C168" s="41" t="s">
        <v>51</v>
      </c>
      <c r="D168" s="11" t="s">
        <v>48</v>
      </c>
      <c r="E168" s="13" t="s">
        <v>258</v>
      </c>
      <c r="F168" s="19"/>
      <c r="G168" s="20">
        <v>57000</v>
      </c>
      <c r="H168" s="21"/>
    </row>
    <row r="169" spans="1:8" x14ac:dyDescent="0.25">
      <c r="A169" s="16">
        <v>45557</v>
      </c>
      <c r="B169" s="17" t="s">
        <v>105</v>
      </c>
      <c r="C169" s="18" t="s">
        <v>51</v>
      </c>
      <c r="D169" s="11" t="s">
        <v>48</v>
      </c>
      <c r="E169" s="13" t="s">
        <v>259</v>
      </c>
      <c r="F169" s="19"/>
      <c r="G169" s="20">
        <v>57000</v>
      </c>
      <c r="H169" s="21"/>
    </row>
    <row r="170" spans="1:8" x14ac:dyDescent="0.25">
      <c r="A170" s="16">
        <v>45557</v>
      </c>
      <c r="B170" s="17" t="s">
        <v>105</v>
      </c>
      <c r="C170" s="41" t="s">
        <v>51</v>
      </c>
      <c r="D170" s="11" t="s">
        <v>48</v>
      </c>
      <c r="E170" s="13" t="s">
        <v>260</v>
      </c>
      <c r="F170" s="19"/>
      <c r="G170" s="20">
        <v>114000</v>
      </c>
      <c r="H170" s="21"/>
    </row>
    <row r="171" spans="1:8" x14ac:dyDescent="0.25">
      <c r="A171" s="16">
        <v>45557</v>
      </c>
      <c r="B171" s="17" t="s">
        <v>105</v>
      </c>
      <c r="C171" s="18" t="s">
        <v>51</v>
      </c>
      <c r="D171" s="11" t="s">
        <v>48</v>
      </c>
      <c r="E171" s="13" t="s">
        <v>261</v>
      </c>
      <c r="F171" s="19"/>
      <c r="G171" s="20">
        <v>28500</v>
      </c>
      <c r="H171" s="21"/>
    </row>
    <row r="172" spans="1:8" x14ac:dyDescent="0.25">
      <c r="A172" s="16">
        <v>45557</v>
      </c>
      <c r="B172" s="17" t="s">
        <v>105</v>
      </c>
      <c r="C172" s="41" t="s">
        <v>51</v>
      </c>
      <c r="D172" s="11" t="s">
        <v>48</v>
      </c>
      <c r="E172" s="13" t="s">
        <v>262</v>
      </c>
      <c r="F172" s="19"/>
      <c r="G172" s="20">
        <v>114000</v>
      </c>
      <c r="H172" s="21"/>
    </row>
    <row r="173" spans="1:8" x14ac:dyDescent="0.25">
      <c r="A173" s="16">
        <v>45557</v>
      </c>
      <c r="B173" s="17" t="s">
        <v>105</v>
      </c>
      <c r="C173" s="18" t="s">
        <v>51</v>
      </c>
      <c r="D173" s="11" t="s">
        <v>48</v>
      </c>
      <c r="E173" s="13" t="s">
        <v>263</v>
      </c>
      <c r="F173" s="19"/>
      <c r="G173" s="20">
        <v>28500</v>
      </c>
      <c r="H173" s="21"/>
    </row>
    <row r="174" spans="1:8" x14ac:dyDescent="0.25">
      <c r="A174" s="16">
        <v>45557</v>
      </c>
      <c r="B174" s="17" t="s">
        <v>105</v>
      </c>
      <c r="C174" s="41" t="s">
        <v>51</v>
      </c>
      <c r="D174" s="11" t="s">
        <v>48</v>
      </c>
      <c r="E174" s="13" t="s">
        <v>264</v>
      </c>
      <c r="F174" s="19"/>
      <c r="G174" s="20">
        <v>142500</v>
      </c>
      <c r="H174" s="21"/>
    </row>
    <row r="175" spans="1:8" x14ac:dyDescent="0.25">
      <c r="A175" s="16">
        <v>45557</v>
      </c>
      <c r="B175" s="17" t="s">
        <v>105</v>
      </c>
      <c r="C175" s="18" t="s">
        <v>51</v>
      </c>
      <c r="D175" s="11" t="s">
        <v>48</v>
      </c>
      <c r="E175" s="13" t="s">
        <v>265</v>
      </c>
      <c r="F175" s="19"/>
      <c r="G175" s="20">
        <v>57000</v>
      </c>
      <c r="H175" s="21"/>
    </row>
    <row r="176" spans="1:8" x14ac:dyDescent="0.25">
      <c r="A176" s="16">
        <v>45557</v>
      </c>
      <c r="B176" s="17" t="s">
        <v>105</v>
      </c>
      <c r="C176" s="41" t="s">
        <v>52</v>
      </c>
      <c r="D176" s="11" t="s">
        <v>48</v>
      </c>
      <c r="E176" s="13" t="s">
        <v>266</v>
      </c>
      <c r="F176" s="19"/>
      <c r="G176" s="20">
        <v>118571.42</v>
      </c>
      <c r="H176" s="21"/>
    </row>
    <row r="177" spans="1:8" x14ac:dyDescent="0.25">
      <c r="A177" s="16">
        <v>45557</v>
      </c>
      <c r="B177" s="17" t="s">
        <v>105</v>
      </c>
      <c r="C177" s="18" t="s">
        <v>51</v>
      </c>
      <c r="D177" s="11" t="s">
        <v>48</v>
      </c>
      <c r="E177" s="13" t="s">
        <v>267</v>
      </c>
      <c r="F177" s="19"/>
      <c r="G177" s="20">
        <v>57000</v>
      </c>
      <c r="H177" s="21"/>
    </row>
    <row r="178" spans="1:8" x14ac:dyDescent="0.25">
      <c r="A178" s="16">
        <v>45557</v>
      </c>
      <c r="B178" s="17" t="s">
        <v>105</v>
      </c>
      <c r="C178" s="41" t="s">
        <v>52</v>
      </c>
      <c r="D178" s="11" t="s">
        <v>48</v>
      </c>
      <c r="E178" s="13" t="s">
        <v>268</v>
      </c>
      <c r="F178" s="19"/>
      <c r="G178" s="20">
        <v>118571.42</v>
      </c>
      <c r="H178" s="21"/>
    </row>
    <row r="179" spans="1:8" x14ac:dyDescent="0.25">
      <c r="A179" s="16">
        <v>45557</v>
      </c>
      <c r="B179" s="17" t="s">
        <v>105</v>
      </c>
      <c r="C179" s="18" t="s">
        <v>52</v>
      </c>
      <c r="D179" s="11" t="s">
        <v>48</v>
      </c>
      <c r="E179" s="13" t="s">
        <v>269</v>
      </c>
      <c r="F179" s="19"/>
      <c r="G179" s="20">
        <v>118571.42</v>
      </c>
      <c r="H179" s="21"/>
    </row>
    <row r="180" spans="1:8" x14ac:dyDescent="0.25">
      <c r="A180" s="16">
        <v>45558</v>
      </c>
      <c r="B180" s="17" t="s">
        <v>105</v>
      </c>
      <c r="C180" s="41" t="s">
        <v>51</v>
      </c>
      <c r="D180" s="11" t="s">
        <v>48</v>
      </c>
      <c r="E180" s="13" t="s">
        <v>270</v>
      </c>
      <c r="F180" s="19"/>
      <c r="G180" s="20">
        <v>71250</v>
      </c>
      <c r="H180" s="21"/>
    </row>
    <row r="181" spans="1:8" x14ac:dyDescent="0.25">
      <c r="A181" s="16">
        <v>45558</v>
      </c>
      <c r="B181" s="17" t="s">
        <v>105</v>
      </c>
      <c r="C181" s="18" t="s">
        <v>51</v>
      </c>
      <c r="D181" s="11" t="s">
        <v>48</v>
      </c>
      <c r="E181" s="13" t="s">
        <v>271</v>
      </c>
      <c r="F181" s="19"/>
      <c r="G181" s="20">
        <v>71250</v>
      </c>
      <c r="H181" s="21"/>
    </row>
    <row r="182" spans="1:8" x14ac:dyDescent="0.25">
      <c r="A182" s="16">
        <v>45558</v>
      </c>
      <c r="B182" s="17" t="s">
        <v>105</v>
      </c>
      <c r="C182" s="41" t="s">
        <v>51</v>
      </c>
      <c r="D182" s="11" t="s">
        <v>48</v>
      </c>
      <c r="E182" s="13" t="s">
        <v>272</v>
      </c>
      <c r="F182" s="19"/>
      <c r="G182" s="20">
        <v>71250</v>
      </c>
      <c r="H182" s="21"/>
    </row>
    <row r="183" spans="1:8" x14ac:dyDescent="0.25">
      <c r="A183" s="16">
        <v>45558</v>
      </c>
      <c r="B183" s="17" t="s">
        <v>105</v>
      </c>
      <c r="C183" s="18" t="s">
        <v>51</v>
      </c>
      <c r="D183" s="11" t="s">
        <v>48</v>
      </c>
      <c r="E183" s="13" t="s">
        <v>273</v>
      </c>
      <c r="F183" s="19"/>
      <c r="G183" s="20">
        <v>57000</v>
      </c>
      <c r="H183" s="21"/>
    </row>
    <row r="184" spans="1:8" x14ac:dyDescent="0.25">
      <c r="A184" s="16">
        <v>45558</v>
      </c>
      <c r="B184" s="17" t="s">
        <v>105</v>
      </c>
      <c r="C184" s="41" t="s">
        <v>51</v>
      </c>
      <c r="D184" s="11" t="s">
        <v>48</v>
      </c>
      <c r="E184" s="13" t="s">
        <v>274</v>
      </c>
      <c r="F184" s="19"/>
      <c r="G184" s="20">
        <v>14250</v>
      </c>
      <c r="H184" s="21"/>
    </row>
    <row r="185" spans="1:8" x14ac:dyDescent="0.25">
      <c r="A185" s="16">
        <v>45560</v>
      </c>
      <c r="B185" s="17" t="s">
        <v>105</v>
      </c>
      <c r="C185" s="18" t="s">
        <v>51</v>
      </c>
      <c r="D185" s="11" t="s">
        <v>48</v>
      </c>
      <c r="E185" s="13" t="s">
        <v>275</v>
      </c>
      <c r="F185" s="19"/>
      <c r="G185" s="20">
        <v>71250</v>
      </c>
      <c r="H185" s="21"/>
    </row>
    <row r="186" spans="1:8" x14ac:dyDescent="0.25">
      <c r="A186" s="16">
        <v>45560</v>
      </c>
      <c r="B186" s="17" t="s">
        <v>105</v>
      </c>
      <c r="C186" s="41" t="s">
        <v>51</v>
      </c>
      <c r="D186" s="11" t="s">
        <v>48</v>
      </c>
      <c r="E186" s="13" t="s">
        <v>276</v>
      </c>
      <c r="F186" s="19"/>
      <c r="G186" s="20">
        <v>71250</v>
      </c>
      <c r="H186" s="21"/>
    </row>
    <row r="187" spans="1:8" x14ac:dyDescent="0.25">
      <c r="A187" s="16">
        <v>45560</v>
      </c>
      <c r="B187" s="17" t="s">
        <v>105</v>
      </c>
      <c r="C187" s="18" t="s">
        <v>51</v>
      </c>
      <c r="D187" s="11" t="s">
        <v>48</v>
      </c>
      <c r="E187" s="13" t="s">
        <v>277</v>
      </c>
      <c r="F187" s="19"/>
      <c r="G187" s="20">
        <v>57000</v>
      </c>
      <c r="H187" s="21"/>
    </row>
    <row r="188" spans="1:8" x14ac:dyDescent="0.25">
      <c r="A188" s="16">
        <v>45560</v>
      </c>
      <c r="B188" s="17" t="s">
        <v>105</v>
      </c>
      <c r="C188" s="41" t="s">
        <v>51</v>
      </c>
      <c r="D188" s="11" t="s">
        <v>48</v>
      </c>
      <c r="E188" s="13" t="s">
        <v>278</v>
      </c>
      <c r="F188" s="19"/>
      <c r="G188" s="20">
        <v>14250</v>
      </c>
      <c r="H188" s="21"/>
    </row>
    <row r="189" spans="1:8" x14ac:dyDescent="0.25">
      <c r="A189" s="16">
        <v>45560</v>
      </c>
      <c r="B189" s="17" t="s">
        <v>105</v>
      </c>
      <c r="C189" s="18" t="s">
        <v>51</v>
      </c>
      <c r="D189" s="11" t="s">
        <v>48</v>
      </c>
      <c r="E189" s="13" t="s">
        <v>279</v>
      </c>
      <c r="F189" s="19"/>
      <c r="G189" s="20">
        <v>57000</v>
      </c>
      <c r="H189" s="21"/>
    </row>
    <row r="190" spans="1:8" x14ac:dyDescent="0.25">
      <c r="A190" s="16">
        <v>45560</v>
      </c>
      <c r="B190" s="17" t="s">
        <v>105</v>
      </c>
      <c r="C190" s="41" t="s">
        <v>51</v>
      </c>
      <c r="D190" s="11" t="s">
        <v>48</v>
      </c>
      <c r="E190" s="13" t="s">
        <v>280</v>
      </c>
      <c r="F190" s="19"/>
      <c r="G190" s="20">
        <v>14250</v>
      </c>
      <c r="H190" s="21"/>
    </row>
    <row r="191" spans="1:8" x14ac:dyDescent="0.25">
      <c r="A191" s="16">
        <v>45561</v>
      </c>
      <c r="B191" s="17" t="s">
        <v>105</v>
      </c>
      <c r="C191" s="18" t="s">
        <v>52</v>
      </c>
      <c r="D191" s="11" t="s">
        <v>48</v>
      </c>
      <c r="E191" s="13" t="s">
        <v>281</v>
      </c>
      <c r="F191" s="19"/>
      <c r="G191" s="20">
        <v>118571.42</v>
      </c>
      <c r="H191" s="21"/>
    </row>
    <row r="192" spans="1:8" x14ac:dyDescent="0.25">
      <c r="A192" s="16">
        <v>45562</v>
      </c>
      <c r="B192" s="17" t="s">
        <v>105</v>
      </c>
      <c r="C192" s="41" t="s">
        <v>52</v>
      </c>
      <c r="D192" s="11" t="s">
        <v>48</v>
      </c>
      <c r="E192" s="13" t="s">
        <v>282</v>
      </c>
      <c r="F192" s="19"/>
      <c r="G192" s="20">
        <v>118571.42</v>
      </c>
      <c r="H192" s="21"/>
    </row>
    <row r="193" spans="1:8" x14ac:dyDescent="0.25">
      <c r="A193" s="16">
        <v>45563</v>
      </c>
      <c r="B193" s="17" t="s">
        <v>105</v>
      </c>
      <c r="C193" s="18" t="s">
        <v>51</v>
      </c>
      <c r="D193" s="11" t="s">
        <v>48</v>
      </c>
      <c r="E193" s="13" t="s">
        <v>283</v>
      </c>
      <c r="F193" s="19"/>
      <c r="G193" s="20">
        <v>71250</v>
      </c>
      <c r="H193" s="21"/>
    </row>
    <row r="194" spans="1:8" x14ac:dyDescent="0.25">
      <c r="A194" s="16">
        <v>45563</v>
      </c>
      <c r="B194" s="17" t="s">
        <v>105</v>
      </c>
      <c r="C194" s="41" t="s">
        <v>51</v>
      </c>
      <c r="D194" s="11" t="s">
        <v>48</v>
      </c>
      <c r="E194" s="13" t="s">
        <v>284</v>
      </c>
      <c r="F194" s="19"/>
      <c r="G194" s="20">
        <v>71250</v>
      </c>
      <c r="H194" s="21"/>
    </row>
    <row r="195" spans="1:8" x14ac:dyDescent="0.25">
      <c r="A195" s="16">
        <v>45563</v>
      </c>
      <c r="B195" s="17" t="s">
        <v>105</v>
      </c>
      <c r="C195" s="18" t="s">
        <v>51</v>
      </c>
      <c r="D195" s="11" t="s">
        <v>48</v>
      </c>
      <c r="E195" s="13" t="s">
        <v>285</v>
      </c>
      <c r="F195" s="19"/>
      <c r="G195" s="20">
        <v>71250</v>
      </c>
      <c r="H195" s="21"/>
    </row>
    <row r="196" spans="1:8" x14ac:dyDescent="0.25">
      <c r="A196" s="16">
        <v>45563</v>
      </c>
      <c r="B196" s="17" t="s">
        <v>105</v>
      </c>
      <c r="C196" s="41" t="s">
        <v>51</v>
      </c>
      <c r="D196" s="11" t="s">
        <v>48</v>
      </c>
      <c r="E196" s="13" t="s">
        <v>286</v>
      </c>
      <c r="F196" s="19"/>
      <c r="G196" s="20">
        <v>71250</v>
      </c>
      <c r="H196" s="21"/>
    </row>
    <row r="197" spans="1:8" x14ac:dyDescent="0.25">
      <c r="A197" s="16">
        <v>45563</v>
      </c>
      <c r="B197" s="17" t="s">
        <v>105</v>
      </c>
      <c r="C197" s="18" t="s">
        <v>51</v>
      </c>
      <c r="D197" s="11" t="s">
        <v>48</v>
      </c>
      <c r="E197" s="13" t="s">
        <v>287</v>
      </c>
      <c r="F197" s="19"/>
      <c r="G197" s="20">
        <v>71250</v>
      </c>
      <c r="H197" s="21"/>
    </row>
    <row r="198" spans="1:8" x14ac:dyDescent="0.25">
      <c r="A198" s="16">
        <v>45563</v>
      </c>
      <c r="B198" s="17" t="s">
        <v>105</v>
      </c>
      <c r="C198" s="41" t="s">
        <v>51</v>
      </c>
      <c r="D198" s="11" t="s">
        <v>48</v>
      </c>
      <c r="E198" s="13" t="s">
        <v>288</v>
      </c>
      <c r="F198" s="19"/>
      <c r="G198" s="20">
        <v>71250</v>
      </c>
      <c r="H198" s="21"/>
    </row>
    <row r="199" spans="1:8" x14ac:dyDescent="0.25">
      <c r="A199" s="16">
        <v>45563</v>
      </c>
      <c r="B199" s="17" t="s">
        <v>105</v>
      </c>
      <c r="C199" s="18" t="s">
        <v>51</v>
      </c>
      <c r="D199" s="11" t="s">
        <v>48</v>
      </c>
      <c r="E199" s="13" t="s">
        <v>289</v>
      </c>
      <c r="F199" s="19"/>
      <c r="G199" s="20">
        <v>57000</v>
      </c>
      <c r="H199" s="21"/>
    </row>
    <row r="200" spans="1:8" x14ac:dyDescent="0.25">
      <c r="A200" s="16">
        <v>45563</v>
      </c>
      <c r="B200" s="17" t="s">
        <v>105</v>
      </c>
      <c r="C200" s="41" t="s">
        <v>51</v>
      </c>
      <c r="D200" s="11" t="s">
        <v>48</v>
      </c>
      <c r="E200" s="13" t="s">
        <v>290</v>
      </c>
      <c r="F200" s="19"/>
      <c r="G200" s="20">
        <v>57000</v>
      </c>
      <c r="H200" s="21"/>
    </row>
    <row r="201" spans="1:8" x14ac:dyDescent="0.25">
      <c r="A201" s="16">
        <v>45563</v>
      </c>
      <c r="B201" s="17" t="s">
        <v>105</v>
      </c>
      <c r="C201" s="18" t="s">
        <v>51</v>
      </c>
      <c r="D201" s="11" t="s">
        <v>48</v>
      </c>
      <c r="E201" s="13" t="s">
        <v>291</v>
      </c>
      <c r="F201" s="19"/>
      <c r="G201" s="20">
        <v>57000</v>
      </c>
      <c r="H201" s="21"/>
    </row>
    <row r="202" spans="1:8" x14ac:dyDescent="0.25">
      <c r="A202" s="61">
        <v>29739885.260000002</v>
      </c>
      <c r="B202" s="61"/>
      <c r="C202" s="61"/>
      <c r="D202" s="61"/>
      <c r="E202" s="61"/>
      <c r="F202" s="61"/>
      <c r="G202" s="23"/>
      <c r="H202" s="1"/>
    </row>
    <row r="203" spans="1:8" x14ac:dyDescent="0.25">
      <c r="A203" s="40" t="s">
        <v>40</v>
      </c>
      <c r="B203" s="3" t="s">
        <v>103</v>
      </c>
      <c r="C203" s="42" t="s">
        <v>50</v>
      </c>
      <c r="D203" s="67"/>
      <c r="E203" s="67"/>
      <c r="F203" s="67"/>
      <c r="G203" s="34">
        <v>29739885.260000002</v>
      </c>
      <c r="H203" s="35"/>
    </row>
    <row r="204" spans="1:8" x14ac:dyDescent="0.25">
      <c r="A204" s="63">
        <v>29739885.260000002</v>
      </c>
      <c r="B204" s="63"/>
      <c r="C204" s="63"/>
      <c r="D204" s="63"/>
      <c r="E204" s="63"/>
      <c r="F204" s="63"/>
      <c r="G204" s="20">
        <v>29739885.260000002</v>
      </c>
      <c r="H204" s="1"/>
    </row>
    <row r="205" spans="1:8" x14ac:dyDescent="0.25">
      <c r="A205" s="29">
        <v>45526</v>
      </c>
      <c r="B205" s="3" t="s">
        <v>105</v>
      </c>
      <c r="C205" s="30" t="s">
        <v>51</v>
      </c>
      <c r="D205" s="31" t="s">
        <v>48</v>
      </c>
      <c r="E205" s="32" t="s">
        <v>200</v>
      </c>
      <c r="F205" s="36"/>
      <c r="G205" s="34">
        <v>65000</v>
      </c>
      <c r="H205" s="35"/>
    </row>
    <row r="206" spans="1:8" x14ac:dyDescent="0.25">
      <c r="A206" s="27"/>
      <c r="B206" s="2" t="s">
        <v>40</v>
      </c>
      <c r="C206" s="43" t="s">
        <v>292</v>
      </c>
      <c r="D206" s="1"/>
      <c r="E206" s="1"/>
      <c r="F206" s="1"/>
      <c r="G206" s="1"/>
      <c r="H206" s="1"/>
    </row>
    <row r="207" spans="1:8" x14ac:dyDescent="0.25">
      <c r="A207" s="29">
        <v>45526</v>
      </c>
      <c r="B207" s="3" t="s">
        <v>105</v>
      </c>
      <c r="C207" s="30" t="s">
        <v>293</v>
      </c>
      <c r="D207" s="31" t="s">
        <v>48</v>
      </c>
      <c r="E207" s="32" t="s">
        <v>201</v>
      </c>
      <c r="F207" s="36"/>
      <c r="G207" s="34">
        <v>118571.42</v>
      </c>
      <c r="H207" s="35"/>
    </row>
    <row r="208" spans="1:8" x14ac:dyDescent="0.25">
      <c r="A208" s="27"/>
      <c r="B208" s="2" t="s">
        <v>40</v>
      </c>
      <c r="C208" s="43" t="s">
        <v>294</v>
      </c>
      <c r="D208" s="1"/>
      <c r="E208" s="1"/>
      <c r="F208" s="1"/>
      <c r="G208" s="1"/>
      <c r="H208" s="1"/>
    </row>
    <row r="209" spans="1:8" x14ac:dyDescent="0.25">
      <c r="A209" s="29">
        <v>45526</v>
      </c>
      <c r="B209" s="3" t="s">
        <v>105</v>
      </c>
      <c r="C209" s="30" t="s">
        <v>51</v>
      </c>
      <c r="D209" s="31" t="s">
        <v>48</v>
      </c>
      <c r="E209" s="32" t="s">
        <v>202</v>
      </c>
      <c r="F209" s="36"/>
      <c r="G209" s="34">
        <v>65000</v>
      </c>
      <c r="H209" s="35"/>
    </row>
    <row r="210" spans="1:8" x14ac:dyDescent="0.25">
      <c r="A210" s="27"/>
      <c r="B210" s="2" t="s">
        <v>40</v>
      </c>
      <c r="C210" s="43" t="s">
        <v>295</v>
      </c>
      <c r="D210" s="1"/>
      <c r="E210" s="1"/>
      <c r="F210" s="1"/>
      <c r="G210" s="1"/>
      <c r="H210" s="1"/>
    </row>
    <row r="211" spans="1:8" x14ac:dyDescent="0.25">
      <c r="A211" s="29">
        <v>45526</v>
      </c>
      <c r="B211" s="3" t="s">
        <v>105</v>
      </c>
      <c r="C211" s="30" t="s">
        <v>51</v>
      </c>
      <c r="D211" s="31" t="s">
        <v>48</v>
      </c>
      <c r="E211" s="32" t="s">
        <v>203</v>
      </c>
      <c r="F211" s="36"/>
      <c r="G211" s="34">
        <v>65000</v>
      </c>
      <c r="H211" s="35"/>
    </row>
    <row r="212" spans="1:8" x14ac:dyDescent="0.25">
      <c r="A212" s="27"/>
      <c r="B212" s="2" t="s">
        <v>40</v>
      </c>
      <c r="C212" s="43" t="s">
        <v>296</v>
      </c>
      <c r="D212" s="1"/>
      <c r="E212" s="1"/>
      <c r="F212" s="1"/>
      <c r="G212" s="1"/>
      <c r="H212" s="1"/>
    </row>
    <row r="213" spans="1:8" x14ac:dyDescent="0.25">
      <c r="A213" s="29">
        <v>45526</v>
      </c>
      <c r="B213" s="3" t="s">
        <v>105</v>
      </c>
      <c r="C213" s="30" t="s">
        <v>51</v>
      </c>
      <c r="D213" s="31" t="s">
        <v>48</v>
      </c>
      <c r="E213" s="32" t="s">
        <v>204</v>
      </c>
      <c r="F213" s="36"/>
      <c r="G213" s="34">
        <v>65000</v>
      </c>
      <c r="H213" s="35"/>
    </row>
    <row r="214" spans="1:8" x14ac:dyDescent="0.25">
      <c r="A214" s="27"/>
      <c r="B214" s="2" t="s">
        <v>40</v>
      </c>
      <c r="C214" s="43" t="s">
        <v>297</v>
      </c>
      <c r="D214" s="1"/>
      <c r="E214" s="1"/>
      <c r="F214" s="1"/>
      <c r="G214" s="1"/>
      <c r="H214" s="1"/>
    </row>
    <row r="215" spans="1:8" x14ac:dyDescent="0.25">
      <c r="A215" s="29">
        <v>45526</v>
      </c>
      <c r="B215" s="3" t="s">
        <v>105</v>
      </c>
      <c r="C215" s="30" t="s">
        <v>51</v>
      </c>
      <c r="D215" s="31" t="s">
        <v>48</v>
      </c>
      <c r="E215" s="32" t="s">
        <v>205</v>
      </c>
      <c r="F215" s="36"/>
      <c r="G215" s="34">
        <v>65000</v>
      </c>
      <c r="H215" s="35"/>
    </row>
    <row r="216" spans="1:8" x14ac:dyDescent="0.25">
      <c r="A216" s="27"/>
      <c r="B216" s="2" t="s">
        <v>40</v>
      </c>
      <c r="C216" s="43" t="s">
        <v>298</v>
      </c>
      <c r="D216" s="1"/>
      <c r="E216" s="1"/>
      <c r="F216" s="1"/>
      <c r="G216" s="1"/>
      <c r="H216" s="1"/>
    </row>
    <row r="217" spans="1:8" x14ac:dyDescent="0.25">
      <c r="A217" s="29">
        <v>45527</v>
      </c>
      <c r="B217" s="3" t="s">
        <v>105</v>
      </c>
      <c r="C217" s="30" t="s">
        <v>51</v>
      </c>
      <c r="D217" s="31" t="s">
        <v>48</v>
      </c>
      <c r="E217" s="32" t="s">
        <v>206</v>
      </c>
      <c r="F217" s="36"/>
      <c r="G217" s="34">
        <v>65000</v>
      </c>
      <c r="H217" s="35"/>
    </row>
    <row r="218" spans="1:8" x14ac:dyDescent="0.25">
      <c r="A218" s="27"/>
      <c r="B218" s="2" t="s">
        <v>40</v>
      </c>
      <c r="C218" s="43" t="s">
        <v>299</v>
      </c>
      <c r="D218" s="1"/>
      <c r="E218" s="1"/>
      <c r="F218" s="1"/>
      <c r="G218" s="1"/>
      <c r="H218" s="1"/>
    </row>
    <row r="219" spans="1:8" x14ac:dyDescent="0.25">
      <c r="A219" s="29">
        <v>45527</v>
      </c>
      <c r="B219" s="3" t="s">
        <v>105</v>
      </c>
      <c r="C219" s="30" t="s">
        <v>51</v>
      </c>
      <c r="D219" s="31" t="s">
        <v>48</v>
      </c>
      <c r="E219" s="32" t="s">
        <v>207</v>
      </c>
      <c r="F219" s="36"/>
      <c r="G219" s="34">
        <v>13000</v>
      </c>
      <c r="H219" s="35"/>
    </row>
    <row r="220" spans="1:8" x14ac:dyDescent="0.25">
      <c r="A220" s="27"/>
      <c r="B220" s="2" t="s">
        <v>40</v>
      </c>
      <c r="C220" s="43" t="s">
        <v>300</v>
      </c>
      <c r="D220" s="1"/>
      <c r="E220" s="1"/>
      <c r="F220" s="1"/>
      <c r="G220" s="1"/>
      <c r="H220" s="1"/>
    </row>
    <row r="221" spans="1:8" x14ac:dyDescent="0.25">
      <c r="A221" s="29">
        <v>45527</v>
      </c>
      <c r="B221" s="3" t="s">
        <v>105</v>
      </c>
      <c r="C221" s="30" t="s">
        <v>51</v>
      </c>
      <c r="D221" s="31" t="s">
        <v>48</v>
      </c>
      <c r="E221" s="32" t="s">
        <v>208</v>
      </c>
      <c r="F221" s="36"/>
      <c r="G221" s="34">
        <v>52000</v>
      </c>
      <c r="H221" s="35"/>
    </row>
    <row r="222" spans="1:8" x14ac:dyDescent="0.25">
      <c r="A222" s="27"/>
      <c r="B222" s="2" t="s">
        <v>40</v>
      </c>
      <c r="C222" s="43" t="s">
        <v>301</v>
      </c>
      <c r="D222" s="1"/>
      <c r="E222" s="1"/>
      <c r="F222" s="1"/>
      <c r="G222" s="1"/>
      <c r="H222" s="1"/>
    </row>
    <row r="223" spans="1:8" x14ac:dyDescent="0.25">
      <c r="A223" s="29">
        <v>45527</v>
      </c>
      <c r="B223" s="3" t="s">
        <v>105</v>
      </c>
      <c r="C223" s="30" t="s">
        <v>51</v>
      </c>
      <c r="D223" s="31" t="s">
        <v>48</v>
      </c>
      <c r="E223" s="32" t="s">
        <v>209</v>
      </c>
      <c r="F223" s="36"/>
      <c r="G223" s="34">
        <v>65000</v>
      </c>
      <c r="H223" s="35"/>
    </row>
    <row r="224" spans="1:8" x14ac:dyDescent="0.25">
      <c r="A224" s="27"/>
      <c r="B224" s="2" t="s">
        <v>40</v>
      </c>
      <c r="C224" s="43" t="s">
        <v>302</v>
      </c>
      <c r="D224" s="1"/>
      <c r="E224" s="1"/>
      <c r="F224" s="1"/>
      <c r="G224" s="1"/>
      <c r="H224" s="1"/>
    </row>
    <row r="225" spans="1:8" x14ac:dyDescent="0.25">
      <c r="A225" s="29">
        <v>45527</v>
      </c>
      <c r="B225" s="3" t="s">
        <v>105</v>
      </c>
      <c r="C225" s="30" t="s">
        <v>51</v>
      </c>
      <c r="D225" s="31" t="s">
        <v>48</v>
      </c>
      <c r="E225" s="32" t="s">
        <v>210</v>
      </c>
      <c r="F225" s="36"/>
      <c r="G225" s="34">
        <v>65000</v>
      </c>
      <c r="H225" s="35"/>
    </row>
    <row r="226" spans="1:8" x14ac:dyDescent="0.25">
      <c r="A226" s="27"/>
      <c r="B226" s="2" t="s">
        <v>40</v>
      </c>
      <c r="C226" s="43" t="s">
        <v>303</v>
      </c>
      <c r="D226" s="1"/>
      <c r="E226" s="1"/>
      <c r="F226" s="1"/>
      <c r="G226" s="1"/>
      <c r="H226" s="1"/>
    </row>
    <row r="227" spans="1:8" x14ac:dyDescent="0.25">
      <c r="A227" s="29">
        <v>45533</v>
      </c>
      <c r="B227" s="3" t="s">
        <v>105</v>
      </c>
      <c r="C227" s="30" t="s">
        <v>293</v>
      </c>
      <c r="D227" s="31" t="s">
        <v>48</v>
      </c>
      <c r="E227" s="32" t="s">
        <v>211</v>
      </c>
      <c r="F227" s="36"/>
      <c r="G227" s="34">
        <v>118571.42</v>
      </c>
      <c r="H227" s="35"/>
    </row>
    <row r="228" spans="1:8" x14ac:dyDescent="0.25">
      <c r="A228" s="27"/>
      <c r="B228" s="2" t="s">
        <v>40</v>
      </c>
      <c r="C228" s="43" t="s">
        <v>304</v>
      </c>
      <c r="D228" s="1"/>
      <c r="E228" s="1"/>
      <c r="F228" s="1"/>
      <c r="G228" s="1"/>
      <c r="H228" s="1"/>
    </row>
    <row r="229" spans="1:8" x14ac:dyDescent="0.25">
      <c r="A229" s="29">
        <v>45534</v>
      </c>
      <c r="B229" s="3" t="s">
        <v>105</v>
      </c>
      <c r="C229" s="30" t="s">
        <v>51</v>
      </c>
      <c r="D229" s="31" t="s">
        <v>48</v>
      </c>
      <c r="E229" s="32" t="s">
        <v>212</v>
      </c>
      <c r="F229" s="36"/>
      <c r="G229" s="34">
        <v>65000</v>
      </c>
      <c r="H229" s="35"/>
    </row>
    <row r="230" spans="1:8" x14ac:dyDescent="0.25">
      <c r="A230" s="27"/>
      <c r="B230" s="2" t="s">
        <v>40</v>
      </c>
      <c r="C230" s="43" t="s">
        <v>305</v>
      </c>
      <c r="D230" s="1"/>
      <c r="E230" s="1"/>
      <c r="F230" s="1"/>
      <c r="G230" s="1"/>
      <c r="H230" s="1"/>
    </row>
    <row r="231" spans="1:8" x14ac:dyDescent="0.25">
      <c r="A231" s="29">
        <v>45534</v>
      </c>
      <c r="B231" s="3" t="s">
        <v>105</v>
      </c>
      <c r="C231" s="30" t="s">
        <v>51</v>
      </c>
      <c r="D231" s="31" t="s">
        <v>48</v>
      </c>
      <c r="E231" s="32" t="s">
        <v>213</v>
      </c>
      <c r="F231" s="36"/>
      <c r="G231" s="34">
        <v>65000</v>
      </c>
      <c r="H231" s="35"/>
    </row>
    <row r="232" spans="1:8" x14ac:dyDescent="0.25">
      <c r="A232" s="27"/>
      <c r="B232" s="2" t="s">
        <v>40</v>
      </c>
      <c r="C232" s="43" t="s">
        <v>306</v>
      </c>
      <c r="D232" s="1"/>
      <c r="E232" s="1"/>
      <c r="F232" s="1"/>
      <c r="G232" s="1"/>
      <c r="H232" s="1"/>
    </row>
    <row r="233" spans="1:8" x14ac:dyDescent="0.25">
      <c r="A233" s="29">
        <v>45534</v>
      </c>
      <c r="B233" s="3" t="s">
        <v>105</v>
      </c>
      <c r="C233" s="30" t="s">
        <v>51</v>
      </c>
      <c r="D233" s="31" t="s">
        <v>48</v>
      </c>
      <c r="E233" s="32" t="s">
        <v>214</v>
      </c>
      <c r="F233" s="36"/>
      <c r="G233" s="34">
        <v>65000</v>
      </c>
      <c r="H233" s="35"/>
    </row>
    <row r="234" spans="1:8" x14ac:dyDescent="0.25">
      <c r="A234" s="27"/>
      <c r="B234" s="2" t="s">
        <v>40</v>
      </c>
      <c r="C234" s="43" t="s">
        <v>307</v>
      </c>
      <c r="D234" s="1"/>
      <c r="E234" s="1"/>
      <c r="F234" s="1"/>
      <c r="G234" s="1"/>
      <c r="H234" s="1"/>
    </row>
    <row r="235" spans="1:8" x14ac:dyDescent="0.25">
      <c r="A235" s="29">
        <v>45534</v>
      </c>
      <c r="B235" s="3" t="s">
        <v>105</v>
      </c>
      <c r="C235" s="30" t="s">
        <v>51</v>
      </c>
      <c r="D235" s="31" t="s">
        <v>48</v>
      </c>
      <c r="E235" s="32" t="s">
        <v>215</v>
      </c>
      <c r="F235" s="36"/>
      <c r="G235" s="34">
        <v>65000</v>
      </c>
      <c r="H235" s="35"/>
    </row>
    <row r="236" spans="1:8" x14ac:dyDescent="0.25">
      <c r="A236" s="27"/>
      <c r="B236" s="2" t="s">
        <v>40</v>
      </c>
      <c r="C236" s="43" t="s">
        <v>308</v>
      </c>
      <c r="D236" s="1"/>
      <c r="E236" s="1"/>
      <c r="F236" s="1"/>
      <c r="G236" s="1"/>
      <c r="H236" s="1"/>
    </row>
    <row r="237" spans="1:8" x14ac:dyDescent="0.25">
      <c r="A237" s="29">
        <v>45534</v>
      </c>
      <c r="B237" s="3" t="s">
        <v>105</v>
      </c>
      <c r="C237" s="30" t="s">
        <v>51</v>
      </c>
      <c r="D237" s="31" t="s">
        <v>48</v>
      </c>
      <c r="E237" s="32" t="s">
        <v>216</v>
      </c>
      <c r="F237" s="36"/>
      <c r="G237" s="34">
        <v>65000</v>
      </c>
      <c r="H237" s="35"/>
    </row>
    <row r="238" spans="1:8" x14ac:dyDescent="0.25">
      <c r="A238" s="27"/>
      <c r="B238" s="2" t="s">
        <v>40</v>
      </c>
      <c r="C238" s="43" t="s">
        <v>309</v>
      </c>
      <c r="D238" s="1"/>
      <c r="E238" s="1"/>
      <c r="F238" s="1"/>
      <c r="G238" s="1"/>
      <c r="H238" s="1"/>
    </row>
    <row r="239" spans="1:8" x14ac:dyDescent="0.25">
      <c r="A239" s="29">
        <v>45534</v>
      </c>
      <c r="B239" s="3" t="s">
        <v>105</v>
      </c>
      <c r="C239" s="30" t="s">
        <v>51</v>
      </c>
      <c r="D239" s="31" t="s">
        <v>48</v>
      </c>
      <c r="E239" s="32" t="s">
        <v>217</v>
      </c>
      <c r="F239" s="36"/>
      <c r="G239" s="34">
        <v>65000</v>
      </c>
      <c r="H239" s="35"/>
    </row>
    <row r="240" spans="1:8" x14ac:dyDescent="0.25">
      <c r="A240" s="27"/>
      <c r="B240" s="2" t="s">
        <v>40</v>
      </c>
      <c r="C240" s="43" t="s">
        <v>310</v>
      </c>
      <c r="D240" s="1"/>
      <c r="E240" s="1"/>
      <c r="F240" s="1"/>
      <c r="G240" s="1"/>
      <c r="H240" s="1"/>
    </row>
    <row r="241" spans="1:8" x14ac:dyDescent="0.25">
      <c r="A241" s="29">
        <v>45534</v>
      </c>
      <c r="B241" s="3" t="s">
        <v>105</v>
      </c>
      <c r="C241" s="30" t="s">
        <v>51</v>
      </c>
      <c r="D241" s="31" t="s">
        <v>48</v>
      </c>
      <c r="E241" s="32" t="s">
        <v>218</v>
      </c>
      <c r="F241" s="36"/>
      <c r="G241" s="34">
        <v>52000</v>
      </c>
      <c r="H241" s="35"/>
    </row>
    <row r="242" spans="1:8" x14ac:dyDescent="0.25">
      <c r="A242" s="27"/>
      <c r="B242" s="2" t="s">
        <v>40</v>
      </c>
      <c r="C242" s="43" t="s">
        <v>311</v>
      </c>
      <c r="D242" s="1"/>
      <c r="E242" s="1"/>
      <c r="F242" s="1"/>
      <c r="G242" s="1"/>
      <c r="H242" s="1"/>
    </row>
    <row r="243" spans="1:8" x14ac:dyDescent="0.25">
      <c r="A243" s="29">
        <v>45534</v>
      </c>
      <c r="B243" s="3" t="s">
        <v>105</v>
      </c>
      <c r="C243" s="30" t="s">
        <v>51</v>
      </c>
      <c r="D243" s="31" t="s">
        <v>48</v>
      </c>
      <c r="E243" s="32" t="s">
        <v>219</v>
      </c>
      <c r="F243" s="36"/>
      <c r="G243" s="34">
        <v>65000</v>
      </c>
      <c r="H243" s="35"/>
    </row>
    <row r="244" spans="1:8" x14ac:dyDescent="0.25">
      <c r="A244" s="27"/>
      <c r="B244" s="2" t="s">
        <v>40</v>
      </c>
      <c r="C244" s="43" t="s">
        <v>312</v>
      </c>
      <c r="D244" s="1"/>
      <c r="E244" s="1"/>
      <c r="F244" s="1"/>
      <c r="G244" s="1"/>
      <c r="H244" s="1"/>
    </row>
    <row r="245" spans="1:8" x14ac:dyDescent="0.25">
      <c r="A245" s="29">
        <v>45534</v>
      </c>
      <c r="B245" s="3" t="s">
        <v>105</v>
      </c>
      <c r="C245" s="30" t="s">
        <v>51</v>
      </c>
      <c r="D245" s="31" t="s">
        <v>48</v>
      </c>
      <c r="E245" s="32" t="s">
        <v>220</v>
      </c>
      <c r="F245" s="36"/>
      <c r="G245" s="34">
        <v>65000</v>
      </c>
      <c r="H245" s="35"/>
    </row>
    <row r="246" spans="1:8" x14ac:dyDescent="0.25">
      <c r="A246" s="27"/>
      <c r="B246" s="2" t="s">
        <v>40</v>
      </c>
      <c r="C246" s="43" t="s">
        <v>313</v>
      </c>
      <c r="D246" s="1"/>
      <c r="E246" s="1"/>
      <c r="F246" s="1"/>
      <c r="G246" s="1"/>
      <c r="H246" s="1"/>
    </row>
    <row r="247" spans="1:8" x14ac:dyDescent="0.25">
      <c r="A247" s="29">
        <v>45534</v>
      </c>
      <c r="B247" s="3" t="s">
        <v>105</v>
      </c>
      <c r="C247" s="30" t="s">
        <v>51</v>
      </c>
      <c r="D247" s="31" t="s">
        <v>48</v>
      </c>
      <c r="E247" s="32" t="s">
        <v>221</v>
      </c>
      <c r="F247" s="36"/>
      <c r="G247" s="34">
        <v>52000</v>
      </c>
      <c r="H247" s="35"/>
    </row>
    <row r="248" spans="1:8" x14ac:dyDescent="0.25">
      <c r="A248" s="27"/>
      <c r="B248" s="2" t="s">
        <v>40</v>
      </c>
      <c r="C248" s="43" t="s">
        <v>314</v>
      </c>
      <c r="D248" s="1"/>
      <c r="E248" s="1"/>
      <c r="F248" s="1"/>
      <c r="G248" s="1"/>
      <c r="H248" s="1"/>
    </row>
    <row r="249" spans="1:8" x14ac:dyDescent="0.25">
      <c r="A249" s="29">
        <v>45534</v>
      </c>
      <c r="B249" s="3" t="s">
        <v>105</v>
      </c>
      <c r="C249" s="30" t="s">
        <v>51</v>
      </c>
      <c r="D249" s="31" t="s">
        <v>48</v>
      </c>
      <c r="E249" s="32" t="s">
        <v>222</v>
      </c>
      <c r="F249" s="36"/>
      <c r="G249" s="34">
        <v>52000</v>
      </c>
      <c r="H249" s="35"/>
    </row>
    <row r="250" spans="1:8" x14ac:dyDescent="0.25">
      <c r="A250" s="27"/>
      <c r="B250" s="2" t="s">
        <v>40</v>
      </c>
      <c r="C250" s="43" t="s">
        <v>315</v>
      </c>
      <c r="D250" s="1"/>
      <c r="E250" s="1"/>
      <c r="F250" s="1"/>
      <c r="G250" s="1"/>
      <c r="H250" s="1"/>
    </row>
    <row r="251" spans="1:8" x14ac:dyDescent="0.25">
      <c r="A251" s="29">
        <v>45535</v>
      </c>
      <c r="B251" s="3" t="s">
        <v>105</v>
      </c>
      <c r="C251" s="30" t="s">
        <v>51</v>
      </c>
      <c r="D251" s="31" t="s">
        <v>48</v>
      </c>
      <c r="E251" s="32" t="s">
        <v>223</v>
      </c>
      <c r="F251" s="36"/>
      <c r="G251" s="34">
        <v>52000</v>
      </c>
      <c r="H251" s="35"/>
    </row>
    <row r="252" spans="1:8" x14ac:dyDescent="0.25">
      <c r="A252" s="27"/>
      <c r="B252" s="2" t="s">
        <v>40</v>
      </c>
      <c r="C252" s="43" t="s">
        <v>316</v>
      </c>
      <c r="D252" s="1"/>
      <c r="E252" s="1"/>
      <c r="F252" s="1"/>
      <c r="G252" s="1"/>
      <c r="H252" s="1"/>
    </row>
    <row r="253" spans="1:8" x14ac:dyDescent="0.25">
      <c r="A253" s="29">
        <v>45535</v>
      </c>
      <c r="B253" s="3" t="s">
        <v>105</v>
      </c>
      <c r="C253" s="30" t="s">
        <v>51</v>
      </c>
      <c r="D253" s="31" t="s">
        <v>48</v>
      </c>
      <c r="E253" s="32" t="s">
        <v>224</v>
      </c>
      <c r="F253" s="36"/>
      <c r="G253" s="34">
        <v>44460</v>
      </c>
      <c r="H253" s="35"/>
    </row>
    <row r="254" spans="1:8" x14ac:dyDescent="0.25">
      <c r="A254" s="27"/>
      <c r="B254" s="2" t="s">
        <v>40</v>
      </c>
      <c r="C254" s="43" t="s">
        <v>317</v>
      </c>
      <c r="D254" s="1"/>
      <c r="E254" s="1"/>
      <c r="F254" s="1"/>
      <c r="G254" s="1"/>
      <c r="H254" s="1"/>
    </row>
    <row r="255" spans="1:8" x14ac:dyDescent="0.25">
      <c r="A255" s="29">
        <v>45535</v>
      </c>
      <c r="B255" s="3" t="s">
        <v>105</v>
      </c>
      <c r="C255" s="30" t="s">
        <v>51</v>
      </c>
      <c r="D255" s="31" t="s">
        <v>48</v>
      </c>
      <c r="E255" s="32" t="s">
        <v>225</v>
      </c>
      <c r="F255" s="36"/>
      <c r="G255" s="34">
        <v>7540</v>
      </c>
      <c r="H255" s="35"/>
    </row>
    <row r="256" spans="1:8" x14ac:dyDescent="0.25">
      <c r="A256" s="27"/>
      <c r="B256" s="2" t="s">
        <v>40</v>
      </c>
      <c r="C256" s="43" t="s">
        <v>318</v>
      </c>
      <c r="D256" s="1"/>
      <c r="E256" s="1"/>
      <c r="F256" s="1"/>
      <c r="G256" s="1"/>
      <c r="H256" s="1"/>
    </row>
    <row r="257" spans="1:8" x14ac:dyDescent="0.25">
      <c r="A257" s="29">
        <v>45535</v>
      </c>
      <c r="B257" s="3" t="s">
        <v>105</v>
      </c>
      <c r="C257" s="30" t="s">
        <v>51</v>
      </c>
      <c r="D257" s="31" t="s">
        <v>48</v>
      </c>
      <c r="E257" s="32" t="s">
        <v>226</v>
      </c>
      <c r="F257" s="36"/>
      <c r="G257" s="34">
        <v>65000</v>
      </c>
      <c r="H257" s="35"/>
    </row>
    <row r="258" spans="1:8" x14ac:dyDescent="0.25">
      <c r="A258" s="27"/>
      <c r="B258" s="2" t="s">
        <v>40</v>
      </c>
      <c r="C258" s="43" t="s">
        <v>319</v>
      </c>
      <c r="D258" s="1"/>
      <c r="E258" s="1"/>
      <c r="F258" s="1"/>
      <c r="G258" s="1"/>
      <c r="H258" s="1"/>
    </row>
    <row r="259" spans="1:8" x14ac:dyDescent="0.25">
      <c r="A259" s="29">
        <v>45535</v>
      </c>
      <c r="B259" s="3" t="s">
        <v>105</v>
      </c>
      <c r="C259" s="30" t="s">
        <v>51</v>
      </c>
      <c r="D259" s="31" t="s">
        <v>48</v>
      </c>
      <c r="E259" s="32" t="s">
        <v>227</v>
      </c>
      <c r="F259" s="36"/>
      <c r="G259" s="34">
        <v>65000</v>
      </c>
      <c r="H259" s="35"/>
    </row>
    <row r="260" spans="1:8" x14ac:dyDescent="0.25">
      <c r="A260" s="27"/>
      <c r="B260" s="2" t="s">
        <v>40</v>
      </c>
      <c r="C260" s="43" t="s">
        <v>320</v>
      </c>
      <c r="D260" s="1"/>
      <c r="E260" s="1"/>
      <c r="F260" s="1"/>
      <c r="G260" s="1"/>
      <c r="H260" s="1"/>
    </row>
    <row r="261" spans="1:8" x14ac:dyDescent="0.25">
      <c r="A261" s="29">
        <v>45536</v>
      </c>
      <c r="B261" s="3" t="s">
        <v>105</v>
      </c>
      <c r="C261" s="30" t="s">
        <v>293</v>
      </c>
      <c r="D261" s="31" t="s">
        <v>48</v>
      </c>
      <c r="E261" s="32" t="s">
        <v>228</v>
      </c>
      <c r="F261" s="36"/>
      <c r="G261" s="34">
        <v>118571.42</v>
      </c>
      <c r="H261" s="35"/>
    </row>
    <row r="262" spans="1:8" x14ac:dyDescent="0.25">
      <c r="A262" s="27"/>
      <c r="B262" s="2" t="s">
        <v>40</v>
      </c>
      <c r="C262" s="43" t="s">
        <v>321</v>
      </c>
      <c r="D262" s="1"/>
      <c r="E262" s="1"/>
      <c r="F262" s="1"/>
      <c r="G262" s="1"/>
      <c r="H262" s="1"/>
    </row>
    <row r="263" spans="1:8" x14ac:dyDescent="0.25">
      <c r="A263" s="29">
        <v>45537</v>
      </c>
      <c r="B263" s="3" t="s">
        <v>105</v>
      </c>
      <c r="C263" s="30" t="s">
        <v>293</v>
      </c>
      <c r="D263" s="31" t="s">
        <v>48</v>
      </c>
      <c r="E263" s="32" t="s">
        <v>229</v>
      </c>
      <c r="F263" s="36"/>
      <c r="G263" s="34">
        <v>118571.42</v>
      </c>
      <c r="H263" s="35"/>
    </row>
    <row r="264" spans="1:8" x14ac:dyDescent="0.25">
      <c r="A264" s="27"/>
      <c r="B264" s="2" t="s">
        <v>40</v>
      </c>
      <c r="C264" s="43" t="s">
        <v>322</v>
      </c>
      <c r="D264" s="1"/>
      <c r="E264" s="1"/>
      <c r="F264" s="1"/>
      <c r="G264" s="1"/>
      <c r="H264" s="1"/>
    </row>
    <row r="265" spans="1:8" x14ac:dyDescent="0.25">
      <c r="A265" s="29">
        <v>45543</v>
      </c>
      <c r="B265" s="3" t="s">
        <v>105</v>
      </c>
      <c r="C265" s="30" t="s">
        <v>51</v>
      </c>
      <c r="D265" s="31" t="s">
        <v>48</v>
      </c>
      <c r="E265" s="32" t="s">
        <v>230</v>
      </c>
      <c r="F265" s="36"/>
      <c r="G265" s="34">
        <v>57000</v>
      </c>
      <c r="H265" s="35"/>
    </row>
    <row r="266" spans="1:8" x14ac:dyDescent="0.25">
      <c r="A266" s="27"/>
      <c r="B266" s="2" t="s">
        <v>40</v>
      </c>
      <c r="C266" s="43" t="s">
        <v>323</v>
      </c>
      <c r="D266" s="1"/>
      <c r="E266" s="1"/>
      <c r="F266" s="1"/>
      <c r="G266" s="1"/>
      <c r="H266" s="1"/>
    </row>
    <row r="267" spans="1:8" x14ac:dyDescent="0.25">
      <c r="A267" s="29">
        <v>45543</v>
      </c>
      <c r="B267" s="3" t="s">
        <v>105</v>
      </c>
      <c r="C267" s="30" t="s">
        <v>51</v>
      </c>
      <c r="D267" s="31" t="s">
        <v>48</v>
      </c>
      <c r="E267" s="32" t="s">
        <v>231</v>
      </c>
      <c r="F267" s="36"/>
      <c r="G267" s="34">
        <v>57000</v>
      </c>
      <c r="H267" s="35"/>
    </row>
    <row r="268" spans="1:8" x14ac:dyDescent="0.25">
      <c r="A268" s="27"/>
      <c r="B268" s="2" t="s">
        <v>40</v>
      </c>
      <c r="C268" s="43" t="s">
        <v>324</v>
      </c>
      <c r="D268" s="1"/>
      <c r="E268" s="1"/>
      <c r="F268" s="1"/>
      <c r="G268" s="1"/>
      <c r="H268" s="1"/>
    </row>
    <row r="269" spans="1:8" x14ac:dyDescent="0.25">
      <c r="A269" s="29">
        <v>45543</v>
      </c>
      <c r="B269" s="3" t="s">
        <v>105</v>
      </c>
      <c r="C269" s="30" t="s">
        <v>51</v>
      </c>
      <c r="D269" s="31" t="s">
        <v>48</v>
      </c>
      <c r="E269" s="32" t="s">
        <v>232</v>
      </c>
      <c r="F269" s="36"/>
      <c r="G269" s="34">
        <v>57000</v>
      </c>
      <c r="H269" s="35"/>
    </row>
    <row r="270" spans="1:8" x14ac:dyDescent="0.25">
      <c r="A270" s="27"/>
      <c r="B270" s="2" t="s">
        <v>40</v>
      </c>
      <c r="C270" s="43" t="s">
        <v>325</v>
      </c>
      <c r="D270" s="1"/>
      <c r="E270" s="1"/>
      <c r="F270" s="1"/>
      <c r="G270" s="1"/>
      <c r="H270" s="1"/>
    </row>
    <row r="271" spans="1:8" x14ac:dyDescent="0.25">
      <c r="A271" s="29">
        <v>45543</v>
      </c>
      <c r="B271" s="3" t="s">
        <v>105</v>
      </c>
      <c r="C271" s="30" t="s">
        <v>51</v>
      </c>
      <c r="D271" s="31" t="s">
        <v>48</v>
      </c>
      <c r="E271" s="32" t="s">
        <v>233</v>
      </c>
      <c r="F271" s="36"/>
      <c r="G271" s="34">
        <v>57000</v>
      </c>
      <c r="H271" s="35"/>
    </row>
    <row r="272" spans="1:8" x14ac:dyDescent="0.25">
      <c r="A272" s="27"/>
      <c r="B272" s="2" t="s">
        <v>40</v>
      </c>
      <c r="C272" s="43" t="s">
        <v>326</v>
      </c>
      <c r="D272" s="1"/>
      <c r="E272" s="1"/>
      <c r="F272" s="1"/>
      <c r="G272" s="1"/>
      <c r="H272" s="1"/>
    </row>
    <row r="273" spans="1:8" x14ac:dyDescent="0.25">
      <c r="A273" s="29">
        <v>45543</v>
      </c>
      <c r="B273" s="3" t="s">
        <v>105</v>
      </c>
      <c r="C273" s="30" t="s">
        <v>51</v>
      </c>
      <c r="D273" s="31" t="s">
        <v>48</v>
      </c>
      <c r="E273" s="32" t="s">
        <v>234</v>
      </c>
      <c r="F273" s="36"/>
      <c r="G273" s="34">
        <v>57000</v>
      </c>
      <c r="H273" s="35"/>
    </row>
    <row r="274" spans="1:8" x14ac:dyDescent="0.25">
      <c r="A274" s="27"/>
      <c r="B274" s="2" t="s">
        <v>40</v>
      </c>
      <c r="C274" s="43" t="s">
        <v>327</v>
      </c>
      <c r="D274" s="1"/>
      <c r="E274" s="1"/>
      <c r="F274" s="1"/>
      <c r="G274" s="1"/>
      <c r="H274" s="1"/>
    </row>
    <row r="275" spans="1:8" x14ac:dyDescent="0.25">
      <c r="A275" s="29">
        <v>45545</v>
      </c>
      <c r="B275" s="3" t="s">
        <v>105</v>
      </c>
      <c r="C275" s="30" t="s">
        <v>51</v>
      </c>
      <c r="D275" s="31" t="s">
        <v>48</v>
      </c>
      <c r="E275" s="32" t="s">
        <v>235</v>
      </c>
      <c r="F275" s="36"/>
      <c r="G275" s="34">
        <v>71250</v>
      </c>
      <c r="H275" s="35"/>
    </row>
    <row r="276" spans="1:8" x14ac:dyDescent="0.25">
      <c r="A276" s="27"/>
      <c r="B276" s="2" t="s">
        <v>40</v>
      </c>
      <c r="C276" s="43" t="s">
        <v>328</v>
      </c>
      <c r="D276" s="1"/>
      <c r="E276" s="1"/>
      <c r="F276" s="1"/>
      <c r="G276" s="1"/>
      <c r="H276" s="1"/>
    </row>
    <row r="277" spans="1:8" x14ac:dyDescent="0.25">
      <c r="A277" s="29">
        <v>45545</v>
      </c>
      <c r="B277" s="3" t="s">
        <v>105</v>
      </c>
      <c r="C277" s="30" t="s">
        <v>51</v>
      </c>
      <c r="D277" s="31" t="s">
        <v>48</v>
      </c>
      <c r="E277" s="32" t="s">
        <v>236</v>
      </c>
      <c r="F277" s="36"/>
      <c r="G277" s="34">
        <v>57000</v>
      </c>
      <c r="H277" s="35"/>
    </row>
    <row r="278" spans="1:8" x14ac:dyDescent="0.25">
      <c r="A278" s="27"/>
      <c r="B278" s="2" t="s">
        <v>40</v>
      </c>
      <c r="C278" s="43" t="s">
        <v>329</v>
      </c>
      <c r="D278" s="1"/>
      <c r="E278" s="1"/>
      <c r="F278" s="1"/>
      <c r="G278" s="1"/>
      <c r="H278" s="1"/>
    </row>
    <row r="279" spans="1:8" x14ac:dyDescent="0.25">
      <c r="A279" s="29">
        <v>45546</v>
      </c>
      <c r="B279" s="3" t="s">
        <v>105</v>
      </c>
      <c r="C279" s="30" t="s">
        <v>51</v>
      </c>
      <c r="D279" s="31" t="s">
        <v>48</v>
      </c>
      <c r="E279" s="32" t="s">
        <v>237</v>
      </c>
      <c r="F279" s="36"/>
      <c r="G279" s="34">
        <v>142500</v>
      </c>
      <c r="H279" s="35"/>
    </row>
    <row r="280" spans="1:8" x14ac:dyDescent="0.25">
      <c r="A280" s="27"/>
      <c r="B280" s="2" t="s">
        <v>40</v>
      </c>
      <c r="C280" s="43" t="s">
        <v>330</v>
      </c>
      <c r="D280" s="1"/>
      <c r="E280" s="1"/>
      <c r="F280" s="1"/>
      <c r="G280" s="1"/>
      <c r="H280" s="1"/>
    </row>
    <row r="281" spans="1:8" x14ac:dyDescent="0.25">
      <c r="A281" s="29">
        <v>45546</v>
      </c>
      <c r="B281" s="3" t="s">
        <v>105</v>
      </c>
      <c r="C281" s="30" t="s">
        <v>51</v>
      </c>
      <c r="D281" s="31" t="s">
        <v>48</v>
      </c>
      <c r="E281" s="32" t="s">
        <v>238</v>
      </c>
      <c r="F281" s="36"/>
      <c r="G281" s="34">
        <v>85500</v>
      </c>
      <c r="H281" s="35"/>
    </row>
    <row r="282" spans="1:8" x14ac:dyDescent="0.25">
      <c r="A282" s="27"/>
      <c r="B282" s="2" t="s">
        <v>40</v>
      </c>
      <c r="C282" s="43" t="s">
        <v>331</v>
      </c>
      <c r="D282" s="1"/>
      <c r="E282" s="1"/>
      <c r="F282" s="1"/>
      <c r="G282" s="1"/>
      <c r="H282" s="1"/>
    </row>
    <row r="283" spans="1:8" x14ac:dyDescent="0.25">
      <c r="A283" s="29">
        <v>45546</v>
      </c>
      <c r="B283" s="3" t="s">
        <v>105</v>
      </c>
      <c r="C283" s="30" t="s">
        <v>51</v>
      </c>
      <c r="D283" s="31" t="s">
        <v>48</v>
      </c>
      <c r="E283" s="32" t="s">
        <v>239</v>
      </c>
      <c r="F283" s="36"/>
      <c r="G283" s="34">
        <v>85500</v>
      </c>
      <c r="H283" s="35"/>
    </row>
    <row r="284" spans="1:8" x14ac:dyDescent="0.25">
      <c r="A284" s="27"/>
      <c r="B284" s="2" t="s">
        <v>40</v>
      </c>
      <c r="C284" s="43" t="s">
        <v>332</v>
      </c>
      <c r="D284" s="1"/>
      <c r="E284" s="1"/>
      <c r="F284" s="1"/>
      <c r="G284" s="1"/>
      <c r="H284" s="1"/>
    </row>
    <row r="285" spans="1:8" x14ac:dyDescent="0.25">
      <c r="A285" s="29">
        <v>45546</v>
      </c>
      <c r="B285" s="3" t="s">
        <v>105</v>
      </c>
      <c r="C285" s="30" t="s">
        <v>51</v>
      </c>
      <c r="D285" s="31" t="s">
        <v>48</v>
      </c>
      <c r="E285" s="32" t="s">
        <v>240</v>
      </c>
      <c r="F285" s="36"/>
      <c r="G285" s="34">
        <v>114000</v>
      </c>
      <c r="H285" s="35"/>
    </row>
    <row r="286" spans="1:8" x14ac:dyDescent="0.25">
      <c r="A286" s="27"/>
      <c r="B286" s="2" t="s">
        <v>40</v>
      </c>
      <c r="C286" s="43" t="s">
        <v>333</v>
      </c>
      <c r="D286" s="1"/>
      <c r="E286" s="1"/>
      <c r="F286" s="1"/>
      <c r="G286" s="1"/>
      <c r="H286" s="1"/>
    </row>
    <row r="287" spans="1:8" x14ac:dyDescent="0.25">
      <c r="A287" s="29">
        <v>45546</v>
      </c>
      <c r="B287" s="3" t="s">
        <v>105</v>
      </c>
      <c r="C287" s="30" t="s">
        <v>51</v>
      </c>
      <c r="D287" s="31" t="s">
        <v>48</v>
      </c>
      <c r="E287" s="32" t="s">
        <v>241</v>
      </c>
      <c r="F287" s="36"/>
      <c r="G287" s="34">
        <v>142500</v>
      </c>
      <c r="H287" s="35"/>
    </row>
    <row r="288" spans="1:8" x14ac:dyDescent="0.25">
      <c r="A288" s="27"/>
      <c r="B288" s="2" t="s">
        <v>40</v>
      </c>
      <c r="C288" s="43" t="s">
        <v>334</v>
      </c>
      <c r="D288" s="1"/>
      <c r="E288" s="1"/>
      <c r="F288" s="1"/>
      <c r="G288" s="1"/>
      <c r="H288" s="1"/>
    </row>
    <row r="289" spans="1:8" x14ac:dyDescent="0.25">
      <c r="A289" s="29">
        <v>45546</v>
      </c>
      <c r="B289" s="3" t="s">
        <v>105</v>
      </c>
      <c r="C289" s="30" t="s">
        <v>51</v>
      </c>
      <c r="D289" s="31" t="s">
        <v>48</v>
      </c>
      <c r="E289" s="32" t="s">
        <v>242</v>
      </c>
      <c r="F289" s="36"/>
      <c r="G289" s="34">
        <v>99750</v>
      </c>
      <c r="H289" s="35"/>
    </row>
    <row r="290" spans="1:8" x14ac:dyDescent="0.25">
      <c r="A290" s="27"/>
      <c r="B290" s="2" t="s">
        <v>40</v>
      </c>
      <c r="C290" s="43" t="s">
        <v>335</v>
      </c>
      <c r="D290" s="1"/>
      <c r="E290" s="1"/>
      <c r="F290" s="1"/>
      <c r="G290" s="1"/>
      <c r="H290" s="1"/>
    </row>
    <row r="291" spans="1:8" x14ac:dyDescent="0.25">
      <c r="A291" s="29">
        <v>45546</v>
      </c>
      <c r="B291" s="3" t="s">
        <v>105</v>
      </c>
      <c r="C291" s="30" t="s">
        <v>51</v>
      </c>
      <c r="D291" s="31" t="s">
        <v>48</v>
      </c>
      <c r="E291" s="32" t="s">
        <v>243</v>
      </c>
      <c r="F291" s="36"/>
      <c r="G291" s="34">
        <v>114000</v>
      </c>
      <c r="H291" s="35"/>
    </row>
    <row r="292" spans="1:8" x14ac:dyDescent="0.25">
      <c r="A292" s="27"/>
      <c r="B292" s="2" t="s">
        <v>40</v>
      </c>
      <c r="C292" s="43" t="s">
        <v>336</v>
      </c>
      <c r="D292" s="1"/>
      <c r="E292" s="1"/>
      <c r="F292" s="1"/>
      <c r="G292" s="1"/>
      <c r="H292" s="1"/>
    </row>
    <row r="293" spans="1:8" x14ac:dyDescent="0.25">
      <c r="A293" s="29">
        <v>45546</v>
      </c>
      <c r="B293" s="3" t="s">
        <v>105</v>
      </c>
      <c r="C293" s="30" t="s">
        <v>51</v>
      </c>
      <c r="D293" s="31" t="s">
        <v>48</v>
      </c>
      <c r="E293" s="32" t="s">
        <v>244</v>
      </c>
      <c r="F293" s="36"/>
      <c r="G293" s="34">
        <v>142500</v>
      </c>
      <c r="H293" s="35"/>
    </row>
    <row r="294" spans="1:8" x14ac:dyDescent="0.25">
      <c r="A294" s="27"/>
      <c r="B294" s="2" t="s">
        <v>40</v>
      </c>
      <c r="C294" s="43" t="s">
        <v>337</v>
      </c>
      <c r="D294" s="1"/>
      <c r="E294" s="1"/>
      <c r="F294" s="1"/>
      <c r="G294" s="1"/>
      <c r="H294" s="1"/>
    </row>
    <row r="295" spans="1:8" x14ac:dyDescent="0.25">
      <c r="A295" s="29">
        <v>45546</v>
      </c>
      <c r="B295" s="3" t="s">
        <v>105</v>
      </c>
      <c r="C295" s="30" t="s">
        <v>51</v>
      </c>
      <c r="D295" s="31" t="s">
        <v>48</v>
      </c>
      <c r="E295" s="32" t="s">
        <v>245</v>
      </c>
      <c r="F295" s="36"/>
      <c r="G295" s="34">
        <v>114000</v>
      </c>
      <c r="H295" s="35"/>
    </row>
    <row r="296" spans="1:8" x14ac:dyDescent="0.25">
      <c r="A296" s="27"/>
      <c r="B296" s="2" t="s">
        <v>40</v>
      </c>
      <c r="C296" s="43" t="s">
        <v>338</v>
      </c>
      <c r="D296" s="1"/>
      <c r="E296" s="1"/>
      <c r="F296" s="1"/>
      <c r="G296" s="1"/>
      <c r="H296" s="1"/>
    </row>
    <row r="297" spans="1:8" x14ac:dyDescent="0.25">
      <c r="A297" s="29">
        <v>45546</v>
      </c>
      <c r="B297" s="3" t="s">
        <v>105</v>
      </c>
      <c r="C297" s="30" t="s">
        <v>51</v>
      </c>
      <c r="D297" s="31" t="s">
        <v>48</v>
      </c>
      <c r="E297" s="32" t="s">
        <v>246</v>
      </c>
      <c r="F297" s="36"/>
      <c r="G297" s="34">
        <v>114000</v>
      </c>
      <c r="H297" s="35"/>
    </row>
    <row r="298" spans="1:8" x14ac:dyDescent="0.25">
      <c r="A298" s="27"/>
      <c r="B298" s="2" t="s">
        <v>40</v>
      </c>
      <c r="C298" s="43" t="s">
        <v>339</v>
      </c>
      <c r="D298" s="1"/>
      <c r="E298" s="1"/>
      <c r="F298" s="1"/>
      <c r="G298" s="1"/>
      <c r="H298" s="1"/>
    </row>
    <row r="299" spans="1:8" x14ac:dyDescent="0.25">
      <c r="A299" s="29">
        <v>45546</v>
      </c>
      <c r="B299" s="3" t="s">
        <v>105</v>
      </c>
      <c r="C299" s="30" t="s">
        <v>293</v>
      </c>
      <c r="D299" s="31" t="s">
        <v>48</v>
      </c>
      <c r="E299" s="32" t="s">
        <v>247</v>
      </c>
      <c r="F299" s="36"/>
      <c r="G299" s="34">
        <v>118571.42</v>
      </c>
      <c r="H299" s="35"/>
    </row>
    <row r="300" spans="1:8" x14ac:dyDescent="0.25">
      <c r="A300" s="27"/>
      <c r="B300" s="2" t="s">
        <v>40</v>
      </c>
      <c r="C300" s="43" t="s">
        <v>81</v>
      </c>
      <c r="D300" s="1"/>
      <c r="E300" s="1"/>
      <c r="F300" s="1"/>
      <c r="G300" s="1"/>
      <c r="H300" s="1"/>
    </row>
    <row r="301" spans="1:8" x14ac:dyDescent="0.25">
      <c r="A301" s="29">
        <v>45547</v>
      </c>
      <c r="B301" s="3" t="s">
        <v>105</v>
      </c>
      <c r="C301" s="30" t="s">
        <v>51</v>
      </c>
      <c r="D301" s="31" t="s">
        <v>48</v>
      </c>
      <c r="E301" s="32" t="s">
        <v>248</v>
      </c>
      <c r="F301" s="36"/>
      <c r="G301" s="34">
        <v>71250</v>
      </c>
      <c r="H301" s="35"/>
    </row>
    <row r="302" spans="1:8" x14ac:dyDescent="0.25">
      <c r="A302" s="27"/>
      <c r="B302" s="2" t="s">
        <v>40</v>
      </c>
      <c r="C302" s="43" t="s">
        <v>340</v>
      </c>
      <c r="D302" s="1"/>
      <c r="E302" s="1"/>
      <c r="F302" s="1"/>
      <c r="G302" s="1"/>
      <c r="H302" s="1"/>
    </row>
    <row r="303" spans="1:8" x14ac:dyDescent="0.25">
      <c r="A303" s="29">
        <v>45547</v>
      </c>
      <c r="B303" s="3" t="s">
        <v>105</v>
      </c>
      <c r="C303" s="30" t="s">
        <v>51</v>
      </c>
      <c r="D303" s="31" t="s">
        <v>48</v>
      </c>
      <c r="E303" s="32" t="s">
        <v>249</v>
      </c>
      <c r="F303" s="36"/>
      <c r="G303" s="34">
        <v>71250</v>
      </c>
      <c r="H303" s="35"/>
    </row>
    <row r="304" spans="1:8" x14ac:dyDescent="0.25">
      <c r="A304" s="27"/>
      <c r="B304" s="2" t="s">
        <v>40</v>
      </c>
      <c r="C304" s="43" t="s">
        <v>341</v>
      </c>
      <c r="D304" s="1"/>
      <c r="E304" s="1"/>
      <c r="F304" s="1"/>
      <c r="G304" s="1"/>
      <c r="H304" s="1"/>
    </row>
    <row r="305" spans="1:8" x14ac:dyDescent="0.25">
      <c r="A305" s="29">
        <v>45549</v>
      </c>
      <c r="B305" s="3" t="s">
        <v>105</v>
      </c>
      <c r="C305" s="30" t="s">
        <v>293</v>
      </c>
      <c r="D305" s="31" t="s">
        <v>48</v>
      </c>
      <c r="E305" s="32" t="s">
        <v>250</v>
      </c>
      <c r="F305" s="36"/>
      <c r="G305" s="34">
        <v>118571.42</v>
      </c>
      <c r="H305" s="35"/>
    </row>
    <row r="306" spans="1:8" x14ac:dyDescent="0.25">
      <c r="A306" s="27"/>
      <c r="B306" s="2" t="s">
        <v>40</v>
      </c>
      <c r="C306" s="43" t="s">
        <v>81</v>
      </c>
      <c r="D306" s="1"/>
      <c r="E306" s="1"/>
      <c r="F306" s="1"/>
      <c r="G306" s="1"/>
      <c r="H306" s="1"/>
    </row>
    <row r="307" spans="1:8" x14ac:dyDescent="0.25">
      <c r="A307" s="29">
        <v>45550</v>
      </c>
      <c r="B307" s="3" t="s">
        <v>105</v>
      </c>
      <c r="C307" s="30" t="s">
        <v>293</v>
      </c>
      <c r="D307" s="31" t="s">
        <v>48</v>
      </c>
      <c r="E307" s="32" t="s">
        <v>251</v>
      </c>
      <c r="F307" s="36"/>
      <c r="G307" s="34">
        <v>118571.42</v>
      </c>
      <c r="H307" s="35"/>
    </row>
    <row r="308" spans="1:8" x14ac:dyDescent="0.25">
      <c r="A308" s="27"/>
      <c r="B308" s="2" t="s">
        <v>40</v>
      </c>
      <c r="C308" s="43" t="s">
        <v>81</v>
      </c>
      <c r="D308" s="1"/>
      <c r="E308" s="1"/>
      <c r="F308" s="1"/>
      <c r="G308" s="1"/>
      <c r="H308" s="1"/>
    </row>
    <row r="309" spans="1:8" x14ac:dyDescent="0.25">
      <c r="A309" s="29">
        <v>45550</v>
      </c>
      <c r="B309" s="3" t="s">
        <v>105</v>
      </c>
      <c r="C309" s="30" t="s">
        <v>293</v>
      </c>
      <c r="D309" s="31" t="s">
        <v>48</v>
      </c>
      <c r="E309" s="32" t="s">
        <v>252</v>
      </c>
      <c r="F309" s="36"/>
      <c r="G309" s="34">
        <v>118571.42</v>
      </c>
      <c r="H309" s="35"/>
    </row>
    <row r="310" spans="1:8" x14ac:dyDescent="0.25">
      <c r="A310" s="27"/>
      <c r="B310" s="2" t="s">
        <v>40</v>
      </c>
      <c r="C310" s="43" t="s">
        <v>81</v>
      </c>
      <c r="D310" s="1"/>
      <c r="E310" s="1"/>
      <c r="F310" s="1"/>
      <c r="G310" s="1"/>
      <c r="H310" s="1"/>
    </row>
    <row r="311" spans="1:8" x14ac:dyDescent="0.25">
      <c r="A311" s="29">
        <v>45551</v>
      </c>
      <c r="B311" s="3" t="s">
        <v>105</v>
      </c>
      <c r="C311" s="30" t="s">
        <v>51</v>
      </c>
      <c r="D311" s="31" t="s">
        <v>48</v>
      </c>
      <c r="E311" s="32" t="s">
        <v>253</v>
      </c>
      <c r="F311" s="36"/>
      <c r="G311" s="34">
        <v>71250</v>
      </c>
      <c r="H311" s="35"/>
    </row>
    <row r="312" spans="1:8" x14ac:dyDescent="0.25">
      <c r="A312" s="27"/>
      <c r="B312" s="2" t="s">
        <v>40</v>
      </c>
      <c r="C312" s="43" t="s">
        <v>81</v>
      </c>
      <c r="D312" s="1"/>
      <c r="E312" s="1"/>
      <c r="F312" s="1"/>
      <c r="G312" s="1"/>
      <c r="H312" s="1"/>
    </row>
    <row r="313" spans="1:8" x14ac:dyDescent="0.25">
      <c r="A313" s="29">
        <v>45551</v>
      </c>
      <c r="B313" s="3" t="s">
        <v>105</v>
      </c>
      <c r="C313" s="30" t="s">
        <v>51</v>
      </c>
      <c r="D313" s="31" t="s">
        <v>48</v>
      </c>
      <c r="E313" s="32" t="s">
        <v>254</v>
      </c>
      <c r="F313" s="36"/>
      <c r="G313" s="34">
        <v>71250</v>
      </c>
      <c r="H313" s="35"/>
    </row>
    <row r="314" spans="1:8" x14ac:dyDescent="0.25">
      <c r="A314" s="27"/>
      <c r="B314" s="2" t="s">
        <v>40</v>
      </c>
      <c r="C314" s="43" t="s">
        <v>81</v>
      </c>
      <c r="D314" s="1"/>
      <c r="E314" s="1"/>
      <c r="F314" s="1"/>
      <c r="G314" s="1"/>
      <c r="H314" s="1"/>
    </row>
    <row r="315" spans="1:8" x14ac:dyDescent="0.25">
      <c r="A315" s="29">
        <v>45551</v>
      </c>
      <c r="B315" s="3" t="s">
        <v>105</v>
      </c>
      <c r="C315" s="30" t="s">
        <v>51</v>
      </c>
      <c r="D315" s="31" t="s">
        <v>48</v>
      </c>
      <c r="E315" s="32" t="s">
        <v>255</v>
      </c>
      <c r="F315" s="36"/>
      <c r="G315" s="34">
        <v>71250</v>
      </c>
      <c r="H315" s="35"/>
    </row>
    <row r="316" spans="1:8" x14ac:dyDescent="0.25">
      <c r="A316" s="27"/>
      <c r="B316" s="2" t="s">
        <v>40</v>
      </c>
      <c r="C316" s="43" t="s">
        <v>81</v>
      </c>
      <c r="D316" s="1"/>
      <c r="E316" s="1"/>
      <c r="F316" s="1"/>
      <c r="G316" s="1"/>
      <c r="H316" s="1"/>
    </row>
    <row r="317" spans="1:8" x14ac:dyDescent="0.25">
      <c r="A317" s="29">
        <v>45551</v>
      </c>
      <c r="B317" s="3" t="s">
        <v>105</v>
      </c>
      <c r="C317" s="30" t="s">
        <v>51</v>
      </c>
      <c r="D317" s="31" t="s">
        <v>48</v>
      </c>
      <c r="E317" s="32" t="s">
        <v>256</v>
      </c>
      <c r="F317" s="36"/>
      <c r="G317" s="34">
        <v>71250</v>
      </c>
      <c r="H317" s="35"/>
    </row>
    <row r="318" spans="1:8" x14ac:dyDescent="0.25">
      <c r="A318" s="27"/>
      <c r="B318" s="2" t="s">
        <v>40</v>
      </c>
      <c r="C318" s="43" t="s">
        <v>81</v>
      </c>
      <c r="D318" s="1"/>
      <c r="E318" s="1"/>
      <c r="F318" s="1"/>
      <c r="G318" s="1"/>
      <c r="H318" s="1"/>
    </row>
    <row r="319" spans="1:8" x14ac:dyDescent="0.25">
      <c r="A319" s="29">
        <v>45556</v>
      </c>
      <c r="B319" s="3" t="s">
        <v>105</v>
      </c>
      <c r="C319" s="30" t="s">
        <v>293</v>
      </c>
      <c r="D319" s="31" t="s">
        <v>48</v>
      </c>
      <c r="E319" s="32" t="s">
        <v>257</v>
      </c>
      <c r="F319" s="36"/>
      <c r="G319" s="34">
        <v>118571.42</v>
      </c>
      <c r="H319" s="35"/>
    </row>
    <row r="320" spans="1:8" x14ac:dyDescent="0.25">
      <c r="A320" s="27"/>
      <c r="B320" s="2" t="s">
        <v>40</v>
      </c>
      <c r="C320" s="43" t="s">
        <v>81</v>
      </c>
      <c r="D320" s="1"/>
      <c r="E320" s="1"/>
      <c r="F320" s="1"/>
      <c r="G320" s="1"/>
      <c r="H320" s="1"/>
    </row>
    <row r="321" spans="1:8" x14ac:dyDescent="0.25">
      <c r="A321" s="29">
        <v>45557</v>
      </c>
      <c r="B321" s="3" t="s">
        <v>105</v>
      </c>
      <c r="C321" s="30" t="s">
        <v>51</v>
      </c>
      <c r="D321" s="31" t="s">
        <v>48</v>
      </c>
      <c r="E321" s="32" t="s">
        <v>258</v>
      </c>
      <c r="F321" s="36"/>
      <c r="G321" s="34">
        <v>57000</v>
      </c>
      <c r="H321" s="35"/>
    </row>
    <row r="322" spans="1:8" x14ac:dyDescent="0.25">
      <c r="A322" s="27"/>
      <c r="B322" s="2" t="s">
        <v>40</v>
      </c>
      <c r="C322" s="43" t="s">
        <v>342</v>
      </c>
      <c r="D322" s="1"/>
      <c r="E322" s="1"/>
      <c r="F322" s="1"/>
      <c r="G322" s="1"/>
      <c r="H322" s="1"/>
    </row>
    <row r="323" spans="1:8" x14ac:dyDescent="0.25">
      <c r="A323" s="29">
        <v>45557</v>
      </c>
      <c r="B323" s="3" t="s">
        <v>105</v>
      </c>
      <c r="C323" s="30" t="s">
        <v>51</v>
      </c>
      <c r="D323" s="31" t="s">
        <v>48</v>
      </c>
      <c r="E323" s="32" t="s">
        <v>259</v>
      </c>
      <c r="F323" s="36"/>
      <c r="G323" s="34">
        <v>57000</v>
      </c>
      <c r="H323" s="35"/>
    </row>
    <row r="324" spans="1:8" x14ac:dyDescent="0.25">
      <c r="A324" s="27"/>
      <c r="B324" s="2" t="s">
        <v>40</v>
      </c>
      <c r="C324" s="43" t="s">
        <v>343</v>
      </c>
      <c r="D324" s="1"/>
      <c r="E324" s="1"/>
      <c r="F324" s="1"/>
      <c r="G324" s="1"/>
      <c r="H324" s="1"/>
    </row>
    <row r="325" spans="1:8" x14ac:dyDescent="0.25">
      <c r="A325" s="29">
        <v>45557</v>
      </c>
      <c r="B325" s="3" t="s">
        <v>105</v>
      </c>
      <c r="C325" s="30" t="s">
        <v>51</v>
      </c>
      <c r="D325" s="31" t="s">
        <v>48</v>
      </c>
      <c r="E325" s="32" t="s">
        <v>260</v>
      </c>
      <c r="F325" s="36"/>
      <c r="G325" s="34">
        <v>114000</v>
      </c>
      <c r="H325" s="35"/>
    </row>
    <row r="326" spans="1:8" x14ac:dyDescent="0.25">
      <c r="A326" s="27"/>
      <c r="B326" s="2" t="s">
        <v>40</v>
      </c>
      <c r="C326" s="43" t="s">
        <v>344</v>
      </c>
      <c r="D326" s="1"/>
      <c r="E326" s="1"/>
      <c r="F326" s="1"/>
      <c r="G326" s="1"/>
      <c r="H326" s="1"/>
    </row>
    <row r="327" spans="1:8" x14ac:dyDescent="0.25">
      <c r="A327" s="29">
        <v>45557</v>
      </c>
      <c r="B327" s="3" t="s">
        <v>105</v>
      </c>
      <c r="C327" s="30" t="s">
        <v>51</v>
      </c>
      <c r="D327" s="31" t="s">
        <v>48</v>
      </c>
      <c r="E327" s="32" t="s">
        <v>261</v>
      </c>
      <c r="F327" s="36"/>
      <c r="G327" s="34">
        <v>28500</v>
      </c>
      <c r="H327" s="35"/>
    </row>
    <row r="328" spans="1:8" x14ac:dyDescent="0.25">
      <c r="A328" s="27"/>
      <c r="B328" s="2" t="s">
        <v>40</v>
      </c>
      <c r="C328" s="43" t="s">
        <v>345</v>
      </c>
      <c r="D328" s="1"/>
      <c r="E328" s="1"/>
      <c r="F328" s="1"/>
      <c r="G328" s="1"/>
      <c r="H328" s="1"/>
    </row>
    <row r="329" spans="1:8" x14ac:dyDescent="0.25">
      <c r="A329" s="29">
        <v>45557</v>
      </c>
      <c r="B329" s="3" t="s">
        <v>105</v>
      </c>
      <c r="C329" s="30" t="s">
        <v>51</v>
      </c>
      <c r="D329" s="31" t="s">
        <v>48</v>
      </c>
      <c r="E329" s="32" t="s">
        <v>262</v>
      </c>
      <c r="F329" s="36"/>
      <c r="G329" s="34">
        <v>114000</v>
      </c>
      <c r="H329" s="35"/>
    </row>
    <row r="330" spans="1:8" x14ac:dyDescent="0.25">
      <c r="A330" s="27"/>
      <c r="B330" s="2" t="s">
        <v>40</v>
      </c>
      <c r="C330" s="43" t="s">
        <v>346</v>
      </c>
      <c r="D330" s="1"/>
      <c r="E330" s="1"/>
      <c r="F330" s="1"/>
      <c r="G330" s="1"/>
      <c r="H330" s="1"/>
    </row>
    <row r="331" spans="1:8" x14ac:dyDescent="0.25">
      <c r="A331" s="29">
        <v>45557</v>
      </c>
      <c r="B331" s="3" t="s">
        <v>105</v>
      </c>
      <c r="C331" s="30" t="s">
        <v>51</v>
      </c>
      <c r="D331" s="31" t="s">
        <v>48</v>
      </c>
      <c r="E331" s="32" t="s">
        <v>263</v>
      </c>
      <c r="F331" s="36"/>
      <c r="G331" s="34">
        <v>28500</v>
      </c>
      <c r="H331" s="35"/>
    </row>
    <row r="332" spans="1:8" x14ac:dyDescent="0.25">
      <c r="A332" s="27"/>
      <c r="B332" s="2" t="s">
        <v>40</v>
      </c>
      <c r="C332" s="43" t="s">
        <v>347</v>
      </c>
      <c r="D332" s="1"/>
      <c r="E332" s="1"/>
      <c r="F332" s="1"/>
      <c r="G332" s="1"/>
      <c r="H332" s="1"/>
    </row>
    <row r="333" spans="1:8" x14ac:dyDescent="0.25">
      <c r="A333" s="29">
        <v>45557</v>
      </c>
      <c r="B333" s="3" t="s">
        <v>105</v>
      </c>
      <c r="C333" s="30" t="s">
        <v>51</v>
      </c>
      <c r="D333" s="31" t="s">
        <v>48</v>
      </c>
      <c r="E333" s="32" t="s">
        <v>264</v>
      </c>
      <c r="F333" s="36"/>
      <c r="G333" s="34">
        <v>142500</v>
      </c>
      <c r="H333" s="35"/>
    </row>
    <row r="334" spans="1:8" x14ac:dyDescent="0.25">
      <c r="A334" s="27"/>
      <c r="B334" s="2" t="s">
        <v>40</v>
      </c>
      <c r="C334" s="43" t="s">
        <v>348</v>
      </c>
      <c r="D334" s="1"/>
      <c r="E334" s="1"/>
      <c r="F334" s="1"/>
      <c r="G334" s="1"/>
      <c r="H334" s="1"/>
    </row>
    <row r="335" spans="1:8" x14ac:dyDescent="0.25">
      <c r="A335" s="29">
        <v>45557</v>
      </c>
      <c r="B335" s="3" t="s">
        <v>105</v>
      </c>
      <c r="C335" s="30" t="s">
        <v>51</v>
      </c>
      <c r="D335" s="31" t="s">
        <v>48</v>
      </c>
      <c r="E335" s="32" t="s">
        <v>265</v>
      </c>
      <c r="F335" s="36"/>
      <c r="G335" s="34">
        <v>57000</v>
      </c>
      <c r="H335" s="35"/>
    </row>
    <row r="336" spans="1:8" x14ac:dyDescent="0.25">
      <c r="A336" s="27"/>
      <c r="B336" s="2" t="s">
        <v>40</v>
      </c>
      <c r="C336" s="43" t="s">
        <v>349</v>
      </c>
      <c r="D336" s="1"/>
      <c r="E336" s="1"/>
      <c r="F336" s="1"/>
      <c r="G336" s="1"/>
      <c r="H336" s="1"/>
    </row>
    <row r="337" spans="1:8" x14ac:dyDescent="0.25">
      <c r="A337" s="29">
        <v>45557</v>
      </c>
      <c r="B337" s="3" t="s">
        <v>105</v>
      </c>
      <c r="C337" s="30" t="s">
        <v>293</v>
      </c>
      <c r="D337" s="31" t="s">
        <v>48</v>
      </c>
      <c r="E337" s="32" t="s">
        <v>266</v>
      </c>
      <c r="F337" s="36"/>
      <c r="G337" s="34">
        <v>118571.42</v>
      </c>
      <c r="H337" s="35"/>
    </row>
    <row r="338" spans="1:8" x14ac:dyDescent="0.25">
      <c r="A338" s="27"/>
      <c r="B338" s="2" t="s">
        <v>40</v>
      </c>
      <c r="C338" s="43" t="s">
        <v>350</v>
      </c>
      <c r="D338" s="1"/>
      <c r="E338" s="1"/>
      <c r="F338" s="1"/>
      <c r="G338" s="1"/>
      <c r="H338" s="1"/>
    </row>
    <row r="339" spans="1:8" x14ac:dyDescent="0.25">
      <c r="A339" s="29">
        <v>45557</v>
      </c>
      <c r="B339" s="3" t="s">
        <v>105</v>
      </c>
      <c r="C339" s="30" t="s">
        <v>51</v>
      </c>
      <c r="D339" s="31" t="s">
        <v>48</v>
      </c>
      <c r="E339" s="32" t="s">
        <v>267</v>
      </c>
      <c r="F339" s="36"/>
      <c r="G339" s="34">
        <v>57000</v>
      </c>
      <c r="H339" s="35"/>
    </row>
    <row r="340" spans="1:8" x14ac:dyDescent="0.25">
      <c r="A340" s="27"/>
      <c r="B340" s="2" t="s">
        <v>40</v>
      </c>
      <c r="C340" s="43" t="s">
        <v>81</v>
      </c>
      <c r="D340" s="1"/>
      <c r="E340" s="1"/>
      <c r="F340" s="1"/>
      <c r="G340" s="1"/>
      <c r="H340" s="1"/>
    </row>
    <row r="341" spans="1:8" x14ac:dyDescent="0.25">
      <c r="A341" s="29">
        <v>45557</v>
      </c>
      <c r="B341" s="3" t="s">
        <v>105</v>
      </c>
      <c r="C341" s="30" t="s">
        <v>293</v>
      </c>
      <c r="D341" s="31" t="s">
        <v>48</v>
      </c>
      <c r="E341" s="32" t="s">
        <v>268</v>
      </c>
      <c r="F341" s="36"/>
      <c r="G341" s="34">
        <v>118571.42</v>
      </c>
      <c r="H341" s="35"/>
    </row>
    <row r="342" spans="1:8" x14ac:dyDescent="0.25">
      <c r="A342" s="27"/>
      <c r="B342" s="2" t="s">
        <v>40</v>
      </c>
      <c r="C342" s="43" t="s">
        <v>81</v>
      </c>
      <c r="D342" s="1"/>
      <c r="E342" s="1"/>
      <c r="F342" s="1"/>
      <c r="G342" s="1"/>
      <c r="H342" s="1"/>
    </row>
    <row r="343" spans="1:8" x14ac:dyDescent="0.25">
      <c r="A343" s="29">
        <v>45557</v>
      </c>
      <c r="B343" s="3" t="s">
        <v>105</v>
      </c>
      <c r="C343" s="30" t="s">
        <v>293</v>
      </c>
      <c r="D343" s="31" t="s">
        <v>48</v>
      </c>
      <c r="E343" s="32" t="s">
        <v>269</v>
      </c>
      <c r="F343" s="36"/>
      <c r="G343" s="34">
        <v>118571.42</v>
      </c>
      <c r="H343" s="35"/>
    </row>
    <row r="344" spans="1:8" x14ac:dyDescent="0.25">
      <c r="A344" s="27"/>
      <c r="B344" s="2" t="s">
        <v>40</v>
      </c>
      <c r="C344" s="43" t="s">
        <v>81</v>
      </c>
      <c r="D344" s="1"/>
      <c r="E344" s="1"/>
      <c r="F344" s="1"/>
      <c r="G344" s="1"/>
      <c r="H344" s="1"/>
    </row>
    <row r="345" spans="1:8" x14ac:dyDescent="0.25">
      <c r="A345" s="29">
        <v>45558</v>
      </c>
      <c r="B345" s="3" t="s">
        <v>105</v>
      </c>
      <c r="C345" s="30" t="s">
        <v>51</v>
      </c>
      <c r="D345" s="31" t="s">
        <v>48</v>
      </c>
      <c r="E345" s="32" t="s">
        <v>270</v>
      </c>
      <c r="F345" s="36"/>
      <c r="G345" s="34">
        <v>71250</v>
      </c>
      <c r="H345" s="35"/>
    </row>
    <row r="346" spans="1:8" x14ac:dyDescent="0.25">
      <c r="A346" s="27"/>
      <c r="B346" s="2" t="s">
        <v>40</v>
      </c>
      <c r="C346" s="43" t="s">
        <v>351</v>
      </c>
      <c r="D346" s="1"/>
      <c r="E346" s="1"/>
      <c r="F346" s="1"/>
      <c r="G346" s="1"/>
      <c r="H346" s="1"/>
    </row>
    <row r="347" spans="1:8" x14ac:dyDescent="0.25">
      <c r="A347" s="29">
        <v>45558</v>
      </c>
      <c r="B347" s="3" t="s">
        <v>105</v>
      </c>
      <c r="C347" s="30" t="s">
        <v>51</v>
      </c>
      <c r="D347" s="31" t="s">
        <v>48</v>
      </c>
      <c r="E347" s="32" t="s">
        <v>271</v>
      </c>
      <c r="F347" s="36"/>
      <c r="G347" s="34">
        <v>71250</v>
      </c>
      <c r="H347" s="35"/>
    </row>
    <row r="348" spans="1:8" x14ac:dyDescent="0.25">
      <c r="A348" s="27"/>
      <c r="B348" s="2" t="s">
        <v>40</v>
      </c>
      <c r="C348" s="43" t="s">
        <v>352</v>
      </c>
      <c r="D348" s="1"/>
      <c r="E348" s="1"/>
      <c r="F348" s="1"/>
      <c r="G348" s="1"/>
      <c r="H348" s="1"/>
    </row>
    <row r="349" spans="1:8" x14ac:dyDescent="0.25">
      <c r="A349" s="29">
        <v>45558</v>
      </c>
      <c r="B349" s="3" t="s">
        <v>105</v>
      </c>
      <c r="C349" s="30" t="s">
        <v>51</v>
      </c>
      <c r="D349" s="31" t="s">
        <v>48</v>
      </c>
      <c r="E349" s="32" t="s">
        <v>272</v>
      </c>
      <c r="F349" s="36"/>
      <c r="G349" s="34">
        <v>71250</v>
      </c>
      <c r="H349" s="35"/>
    </row>
    <row r="350" spans="1:8" x14ac:dyDescent="0.25">
      <c r="A350" s="27"/>
      <c r="B350" s="2" t="s">
        <v>40</v>
      </c>
      <c r="C350" s="43" t="s">
        <v>353</v>
      </c>
      <c r="D350" s="1"/>
      <c r="E350" s="1"/>
      <c r="F350" s="1"/>
      <c r="G350" s="1"/>
      <c r="H350" s="1"/>
    </row>
    <row r="351" spans="1:8" x14ac:dyDescent="0.25">
      <c r="A351" s="29">
        <v>45558</v>
      </c>
      <c r="B351" s="3" t="s">
        <v>105</v>
      </c>
      <c r="C351" s="30" t="s">
        <v>51</v>
      </c>
      <c r="D351" s="31" t="s">
        <v>48</v>
      </c>
      <c r="E351" s="32" t="s">
        <v>273</v>
      </c>
      <c r="F351" s="36"/>
      <c r="G351" s="34">
        <v>57000</v>
      </c>
      <c r="H351" s="35"/>
    </row>
    <row r="352" spans="1:8" x14ac:dyDescent="0.25">
      <c r="A352" s="27"/>
      <c r="B352" s="2" t="s">
        <v>40</v>
      </c>
      <c r="C352" s="43" t="s">
        <v>354</v>
      </c>
      <c r="D352" s="1"/>
      <c r="E352" s="1"/>
      <c r="F352" s="1"/>
      <c r="G352" s="1"/>
      <c r="H352" s="1"/>
    </row>
    <row r="353" spans="1:8" x14ac:dyDescent="0.25">
      <c r="A353" s="29">
        <v>45558</v>
      </c>
      <c r="B353" s="3" t="s">
        <v>105</v>
      </c>
      <c r="C353" s="30" t="s">
        <v>51</v>
      </c>
      <c r="D353" s="31" t="s">
        <v>48</v>
      </c>
      <c r="E353" s="32" t="s">
        <v>274</v>
      </c>
      <c r="F353" s="36"/>
      <c r="G353" s="34">
        <v>14250</v>
      </c>
      <c r="H353" s="35"/>
    </row>
    <row r="354" spans="1:8" x14ac:dyDescent="0.25">
      <c r="A354" s="27"/>
      <c r="B354" s="2" t="s">
        <v>40</v>
      </c>
      <c r="C354" s="43" t="s">
        <v>355</v>
      </c>
      <c r="D354" s="1"/>
      <c r="E354" s="1"/>
      <c r="F354" s="1"/>
      <c r="G354" s="1"/>
      <c r="H354" s="1"/>
    </row>
    <row r="355" spans="1:8" x14ac:dyDescent="0.25">
      <c r="A355" s="29">
        <v>45560</v>
      </c>
      <c r="B355" s="3" t="s">
        <v>105</v>
      </c>
      <c r="C355" s="30" t="s">
        <v>51</v>
      </c>
      <c r="D355" s="31" t="s">
        <v>48</v>
      </c>
      <c r="E355" s="32" t="s">
        <v>275</v>
      </c>
      <c r="F355" s="36"/>
      <c r="G355" s="34">
        <v>71250</v>
      </c>
      <c r="H355" s="35"/>
    </row>
    <row r="356" spans="1:8" x14ac:dyDescent="0.25">
      <c r="A356" s="27"/>
      <c r="B356" s="2" t="s">
        <v>40</v>
      </c>
      <c r="C356" s="43" t="s">
        <v>81</v>
      </c>
      <c r="D356" s="1"/>
      <c r="E356" s="1"/>
      <c r="F356" s="1"/>
      <c r="G356" s="1"/>
      <c r="H356" s="1"/>
    </row>
    <row r="357" spans="1:8" x14ac:dyDescent="0.25">
      <c r="A357" s="29">
        <v>45560</v>
      </c>
      <c r="B357" s="3" t="s">
        <v>105</v>
      </c>
      <c r="C357" s="30" t="s">
        <v>51</v>
      </c>
      <c r="D357" s="31" t="s">
        <v>48</v>
      </c>
      <c r="E357" s="32" t="s">
        <v>276</v>
      </c>
      <c r="F357" s="36"/>
      <c r="G357" s="34">
        <v>71250</v>
      </c>
      <c r="H357" s="35"/>
    </row>
    <row r="358" spans="1:8" x14ac:dyDescent="0.25">
      <c r="A358" s="27"/>
      <c r="B358" s="2" t="s">
        <v>40</v>
      </c>
      <c r="C358" s="43" t="s">
        <v>81</v>
      </c>
      <c r="D358" s="1"/>
      <c r="E358" s="1"/>
      <c r="F358" s="1"/>
      <c r="G358" s="1"/>
      <c r="H358" s="1"/>
    </row>
    <row r="359" spans="1:8" x14ac:dyDescent="0.25">
      <c r="A359" s="29">
        <v>45560</v>
      </c>
      <c r="B359" s="3" t="s">
        <v>105</v>
      </c>
      <c r="C359" s="30" t="s">
        <v>51</v>
      </c>
      <c r="D359" s="31" t="s">
        <v>48</v>
      </c>
      <c r="E359" s="32" t="s">
        <v>277</v>
      </c>
      <c r="F359" s="36"/>
      <c r="G359" s="34">
        <v>57000</v>
      </c>
      <c r="H359" s="35"/>
    </row>
    <row r="360" spans="1:8" x14ac:dyDescent="0.25">
      <c r="A360" s="27"/>
      <c r="B360" s="2" t="s">
        <v>40</v>
      </c>
      <c r="C360" s="43" t="s">
        <v>81</v>
      </c>
      <c r="D360" s="1"/>
      <c r="E360" s="1"/>
      <c r="F360" s="1"/>
      <c r="G360" s="1"/>
      <c r="H360" s="1"/>
    </row>
    <row r="361" spans="1:8" x14ac:dyDescent="0.25">
      <c r="A361" s="29">
        <v>45560</v>
      </c>
      <c r="B361" s="3" t="s">
        <v>105</v>
      </c>
      <c r="C361" s="30" t="s">
        <v>51</v>
      </c>
      <c r="D361" s="31" t="s">
        <v>48</v>
      </c>
      <c r="E361" s="32" t="s">
        <v>278</v>
      </c>
      <c r="F361" s="36"/>
      <c r="G361" s="34">
        <v>14250</v>
      </c>
      <c r="H361" s="35"/>
    </row>
    <row r="362" spans="1:8" x14ac:dyDescent="0.25">
      <c r="A362" s="27"/>
      <c r="B362" s="2" t="s">
        <v>40</v>
      </c>
      <c r="C362" s="43" t="s">
        <v>81</v>
      </c>
      <c r="D362" s="1"/>
      <c r="E362" s="1"/>
      <c r="F362" s="1"/>
      <c r="G362" s="1"/>
      <c r="H362" s="1"/>
    </row>
    <row r="363" spans="1:8" x14ac:dyDescent="0.25">
      <c r="A363" s="29">
        <v>45560</v>
      </c>
      <c r="B363" s="3" t="s">
        <v>105</v>
      </c>
      <c r="C363" s="30" t="s">
        <v>51</v>
      </c>
      <c r="D363" s="31" t="s">
        <v>48</v>
      </c>
      <c r="E363" s="32" t="s">
        <v>279</v>
      </c>
      <c r="F363" s="36"/>
      <c r="G363" s="34">
        <v>57000</v>
      </c>
      <c r="H363" s="35"/>
    </row>
    <row r="364" spans="1:8" x14ac:dyDescent="0.25">
      <c r="A364" s="27"/>
      <c r="B364" s="2" t="s">
        <v>40</v>
      </c>
      <c r="C364" s="43" t="s">
        <v>81</v>
      </c>
      <c r="D364" s="1"/>
      <c r="E364" s="1"/>
      <c r="F364" s="1"/>
      <c r="G364" s="1"/>
      <c r="H364" s="1"/>
    </row>
    <row r="365" spans="1:8" x14ac:dyDescent="0.25">
      <c r="A365" s="29">
        <v>45560</v>
      </c>
      <c r="B365" s="3" t="s">
        <v>105</v>
      </c>
      <c r="C365" s="30" t="s">
        <v>51</v>
      </c>
      <c r="D365" s="31" t="s">
        <v>48</v>
      </c>
      <c r="E365" s="32" t="s">
        <v>280</v>
      </c>
      <c r="F365" s="36"/>
      <c r="G365" s="34">
        <v>14250</v>
      </c>
      <c r="H365" s="35"/>
    </row>
    <row r="366" spans="1:8" x14ac:dyDescent="0.25">
      <c r="A366" s="27"/>
      <c r="B366" s="2" t="s">
        <v>40</v>
      </c>
      <c r="C366" s="43" t="s">
        <v>81</v>
      </c>
      <c r="D366" s="1"/>
      <c r="E366" s="1"/>
      <c r="F366" s="1"/>
      <c r="G366" s="1"/>
      <c r="H366" s="1"/>
    </row>
    <row r="367" spans="1:8" x14ac:dyDescent="0.25">
      <c r="A367" s="29">
        <v>45561</v>
      </c>
      <c r="B367" s="3" t="s">
        <v>105</v>
      </c>
      <c r="C367" s="30" t="s">
        <v>293</v>
      </c>
      <c r="D367" s="31" t="s">
        <v>48</v>
      </c>
      <c r="E367" s="32" t="s">
        <v>281</v>
      </c>
      <c r="F367" s="36"/>
      <c r="G367" s="34">
        <v>118571.42</v>
      </c>
      <c r="H367" s="35"/>
    </row>
    <row r="368" spans="1:8" x14ac:dyDescent="0.25">
      <c r="A368" s="27"/>
      <c r="B368" s="2" t="s">
        <v>40</v>
      </c>
      <c r="C368" s="43" t="s">
        <v>81</v>
      </c>
      <c r="D368" s="1"/>
      <c r="E368" s="1"/>
      <c r="F368" s="1"/>
      <c r="G368" s="1"/>
      <c r="H368" s="1"/>
    </row>
    <row r="369" spans="1:8" x14ac:dyDescent="0.25">
      <c r="A369" s="29">
        <v>45562</v>
      </c>
      <c r="B369" s="3" t="s">
        <v>105</v>
      </c>
      <c r="C369" s="30" t="s">
        <v>293</v>
      </c>
      <c r="D369" s="31" t="s">
        <v>48</v>
      </c>
      <c r="E369" s="32" t="s">
        <v>282</v>
      </c>
      <c r="F369" s="36"/>
      <c r="G369" s="34">
        <v>118571.42</v>
      </c>
      <c r="H369" s="35"/>
    </row>
    <row r="370" spans="1:8" x14ac:dyDescent="0.25">
      <c r="A370" s="27"/>
      <c r="B370" s="2" t="s">
        <v>40</v>
      </c>
      <c r="C370" s="43" t="s">
        <v>81</v>
      </c>
      <c r="D370" s="1"/>
      <c r="E370" s="1"/>
      <c r="F370" s="1"/>
      <c r="G370" s="1"/>
      <c r="H370" s="1"/>
    </row>
    <row r="371" spans="1:8" x14ac:dyDescent="0.25">
      <c r="A371" s="29">
        <v>45563</v>
      </c>
      <c r="B371" s="3" t="s">
        <v>105</v>
      </c>
      <c r="C371" s="30" t="s">
        <v>51</v>
      </c>
      <c r="D371" s="31" t="s">
        <v>48</v>
      </c>
      <c r="E371" s="32" t="s">
        <v>283</v>
      </c>
      <c r="F371" s="36"/>
      <c r="G371" s="34">
        <v>71250</v>
      </c>
      <c r="H371" s="35"/>
    </row>
    <row r="372" spans="1:8" x14ac:dyDescent="0.25">
      <c r="A372" s="27"/>
      <c r="B372" s="2" t="s">
        <v>40</v>
      </c>
      <c r="C372" s="43" t="s">
        <v>81</v>
      </c>
      <c r="D372" s="1"/>
      <c r="E372" s="1"/>
      <c r="F372" s="1"/>
      <c r="G372" s="1"/>
      <c r="H372" s="1"/>
    </row>
    <row r="373" spans="1:8" x14ac:dyDescent="0.25">
      <c r="A373" s="29">
        <v>45563</v>
      </c>
      <c r="B373" s="3" t="s">
        <v>105</v>
      </c>
      <c r="C373" s="30" t="s">
        <v>51</v>
      </c>
      <c r="D373" s="31" t="s">
        <v>48</v>
      </c>
      <c r="E373" s="32" t="s">
        <v>284</v>
      </c>
      <c r="F373" s="36"/>
      <c r="G373" s="34">
        <v>71250</v>
      </c>
      <c r="H373" s="35"/>
    </row>
    <row r="374" spans="1:8" x14ac:dyDescent="0.25">
      <c r="A374" s="27"/>
      <c r="B374" s="2" t="s">
        <v>40</v>
      </c>
      <c r="C374" s="43" t="s">
        <v>81</v>
      </c>
      <c r="D374" s="1"/>
      <c r="E374" s="1"/>
      <c r="F374" s="1"/>
      <c r="G374" s="1"/>
      <c r="H374" s="1"/>
    </row>
    <row r="375" spans="1:8" x14ac:dyDescent="0.25">
      <c r="A375" s="29">
        <v>45563</v>
      </c>
      <c r="B375" s="3" t="s">
        <v>105</v>
      </c>
      <c r="C375" s="30" t="s">
        <v>51</v>
      </c>
      <c r="D375" s="31" t="s">
        <v>48</v>
      </c>
      <c r="E375" s="32" t="s">
        <v>285</v>
      </c>
      <c r="F375" s="36"/>
      <c r="G375" s="34">
        <v>71250</v>
      </c>
      <c r="H375" s="35"/>
    </row>
    <row r="376" spans="1:8" x14ac:dyDescent="0.25">
      <c r="A376" s="27"/>
      <c r="B376" s="2" t="s">
        <v>40</v>
      </c>
      <c r="C376" s="43" t="s">
        <v>81</v>
      </c>
      <c r="D376" s="1"/>
      <c r="E376" s="1"/>
      <c r="F376" s="1"/>
      <c r="G376" s="1"/>
      <c r="H376" s="1"/>
    </row>
    <row r="377" spans="1:8" x14ac:dyDescent="0.25">
      <c r="A377" s="29">
        <v>45563</v>
      </c>
      <c r="B377" s="3" t="s">
        <v>105</v>
      </c>
      <c r="C377" s="30" t="s">
        <v>51</v>
      </c>
      <c r="D377" s="31" t="s">
        <v>48</v>
      </c>
      <c r="E377" s="32" t="s">
        <v>286</v>
      </c>
      <c r="F377" s="36"/>
      <c r="G377" s="34">
        <v>71250</v>
      </c>
      <c r="H377" s="35"/>
    </row>
    <row r="378" spans="1:8" x14ac:dyDescent="0.25">
      <c r="A378" s="27"/>
      <c r="B378" s="2" t="s">
        <v>40</v>
      </c>
      <c r="C378" s="43" t="s">
        <v>81</v>
      </c>
      <c r="D378" s="1"/>
      <c r="E378" s="1"/>
      <c r="F378" s="1"/>
      <c r="G378" s="1"/>
      <c r="H378" s="1"/>
    </row>
    <row r="379" spans="1:8" x14ac:dyDescent="0.25">
      <c r="A379" s="29">
        <v>45563</v>
      </c>
      <c r="B379" s="3" t="s">
        <v>105</v>
      </c>
      <c r="C379" s="30" t="s">
        <v>51</v>
      </c>
      <c r="D379" s="31" t="s">
        <v>48</v>
      </c>
      <c r="E379" s="32" t="s">
        <v>287</v>
      </c>
      <c r="F379" s="36"/>
      <c r="G379" s="34">
        <v>71250</v>
      </c>
      <c r="H379" s="35"/>
    </row>
    <row r="380" spans="1:8" x14ac:dyDescent="0.25">
      <c r="A380" s="27"/>
      <c r="B380" s="2" t="s">
        <v>40</v>
      </c>
      <c r="C380" s="43" t="s">
        <v>81</v>
      </c>
      <c r="D380" s="1"/>
      <c r="E380" s="1"/>
      <c r="F380" s="1"/>
      <c r="G380" s="1"/>
      <c r="H380" s="1"/>
    </row>
    <row r="381" spans="1:8" x14ac:dyDescent="0.25">
      <c r="A381" s="29">
        <v>45563</v>
      </c>
      <c r="B381" s="3" t="s">
        <v>105</v>
      </c>
      <c r="C381" s="30" t="s">
        <v>51</v>
      </c>
      <c r="D381" s="31" t="s">
        <v>48</v>
      </c>
      <c r="E381" s="32" t="s">
        <v>288</v>
      </c>
      <c r="F381" s="36"/>
      <c r="G381" s="34">
        <v>71250</v>
      </c>
      <c r="H381" s="35"/>
    </row>
    <row r="382" spans="1:8" x14ac:dyDescent="0.25">
      <c r="A382" s="27"/>
      <c r="B382" s="2" t="s">
        <v>40</v>
      </c>
      <c r="C382" s="43" t="s">
        <v>81</v>
      </c>
      <c r="D382" s="1"/>
      <c r="E382" s="1"/>
      <c r="F382" s="1"/>
      <c r="G382" s="1"/>
      <c r="H382" s="1"/>
    </row>
    <row r="383" spans="1:8" x14ac:dyDescent="0.25">
      <c r="A383" s="29">
        <v>45563</v>
      </c>
      <c r="B383" s="3" t="s">
        <v>105</v>
      </c>
      <c r="C383" s="30" t="s">
        <v>51</v>
      </c>
      <c r="D383" s="31" t="s">
        <v>48</v>
      </c>
      <c r="E383" s="32" t="s">
        <v>289</v>
      </c>
      <c r="F383" s="36"/>
      <c r="G383" s="34">
        <v>57000</v>
      </c>
      <c r="H383" s="35"/>
    </row>
    <row r="384" spans="1:8" x14ac:dyDescent="0.25">
      <c r="A384" s="27"/>
      <c r="B384" s="2" t="s">
        <v>40</v>
      </c>
      <c r="C384" s="43" t="s">
        <v>81</v>
      </c>
      <c r="D384" s="1"/>
      <c r="E384" s="1"/>
      <c r="F384" s="1"/>
      <c r="G384" s="1"/>
      <c r="H384" s="1"/>
    </row>
    <row r="385" spans="1:8" x14ac:dyDescent="0.25">
      <c r="A385" s="29">
        <v>45563</v>
      </c>
      <c r="B385" s="3" t="s">
        <v>105</v>
      </c>
      <c r="C385" s="30" t="s">
        <v>51</v>
      </c>
      <c r="D385" s="31" t="s">
        <v>48</v>
      </c>
      <c r="E385" s="32" t="s">
        <v>290</v>
      </c>
      <c r="F385" s="36"/>
      <c r="G385" s="34">
        <v>57000</v>
      </c>
      <c r="H385" s="35"/>
    </row>
    <row r="386" spans="1:8" x14ac:dyDescent="0.25">
      <c r="A386" s="27"/>
      <c r="B386" s="2" t="s">
        <v>40</v>
      </c>
      <c r="C386" s="43" t="s">
        <v>81</v>
      </c>
      <c r="D386" s="1"/>
      <c r="E386" s="1"/>
      <c r="F386" s="1"/>
      <c r="G386" s="1"/>
      <c r="H386" s="1"/>
    </row>
    <row r="387" spans="1:8" x14ac:dyDescent="0.25">
      <c r="A387" s="29">
        <v>45563</v>
      </c>
      <c r="B387" s="3" t="s">
        <v>105</v>
      </c>
      <c r="C387" s="30" t="s">
        <v>51</v>
      </c>
      <c r="D387" s="31" t="s">
        <v>48</v>
      </c>
      <c r="E387" s="32" t="s">
        <v>291</v>
      </c>
      <c r="F387" s="36"/>
      <c r="G387" s="34">
        <v>57000</v>
      </c>
      <c r="H387" s="35"/>
    </row>
    <row r="388" spans="1:8" x14ac:dyDescent="0.25">
      <c r="A388" s="27"/>
      <c r="B388" s="2" t="s">
        <v>40</v>
      </c>
      <c r="C388" s="43" t="s">
        <v>81</v>
      </c>
      <c r="D388" s="1"/>
      <c r="E388" s="1"/>
      <c r="F388" s="1"/>
      <c r="G388" s="1"/>
      <c r="H388" s="1"/>
    </row>
    <row r="389" spans="1:8" x14ac:dyDescent="0.25">
      <c r="A389" s="61">
        <v>29739885.260000002</v>
      </c>
      <c r="B389" s="61"/>
      <c r="C389" s="61"/>
      <c r="D389" s="61"/>
      <c r="E389" s="61"/>
      <c r="F389" s="61"/>
      <c r="G389" s="23"/>
      <c r="H389" s="1"/>
    </row>
    <row r="390" spans="1:8" x14ac:dyDescent="0.25">
      <c r="A390" s="24" t="s">
        <v>40</v>
      </c>
      <c r="B390" s="2" t="s">
        <v>103</v>
      </c>
      <c r="C390" s="25" t="s">
        <v>50</v>
      </c>
      <c r="D390" s="62"/>
      <c r="E390" s="62"/>
      <c r="F390" s="62"/>
      <c r="G390" s="26">
        <v>29739885.260000002</v>
      </c>
      <c r="H390" s="1"/>
    </row>
    <row r="391" spans="1:8" x14ac:dyDescent="0.25">
      <c r="A391" s="63">
        <v>29739885.260000002</v>
      </c>
      <c r="B391" s="63"/>
      <c r="C391" s="63"/>
      <c r="D391" s="63"/>
      <c r="E391" s="63"/>
      <c r="F391" s="63"/>
      <c r="G391" s="20">
        <v>29739885.260000002</v>
      </c>
      <c r="H391" s="1"/>
    </row>
  </sheetData>
  <mergeCells count="20">
    <mergeCell ref="D390:F390"/>
    <mergeCell ref="A391:F391"/>
    <mergeCell ref="B13:C13"/>
    <mergeCell ref="C14:E14"/>
    <mergeCell ref="A202:F202"/>
    <mergeCell ref="D203:F203"/>
    <mergeCell ref="A204:F204"/>
    <mergeCell ref="A389:F389"/>
    <mergeCell ref="A12:C12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32863-CBB7-4571-80F7-4EC25BDE428A}">
  <dimension ref="A1:H20"/>
  <sheetViews>
    <sheetView workbookViewId="0">
      <selection sqref="A1:XFD1048576"/>
    </sheetView>
  </sheetViews>
  <sheetFormatPr defaultRowHeight="15" x14ac:dyDescent="0.25"/>
  <cols>
    <col min="2" max="2" width="2.85546875" bestFit="1" customWidth="1"/>
    <col min="3" max="3" width="50" bestFit="1" customWidth="1"/>
    <col min="4" max="4" width="8" bestFit="1" customWidth="1"/>
    <col min="5" max="5" width="15.140625" bestFit="1" customWidth="1"/>
    <col min="6" max="6" width="9.85546875" bestFit="1" customWidth="1"/>
    <col min="7" max="7" width="9.5703125" bestFit="1" customWidth="1"/>
    <col min="8" max="8" width="5.8554687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17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10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16">
        <v>45388</v>
      </c>
      <c r="B14" s="17" t="s">
        <v>47</v>
      </c>
      <c r="C14" s="18" t="s">
        <v>53</v>
      </c>
      <c r="D14" s="11" t="s">
        <v>48</v>
      </c>
      <c r="E14" s="13" t="s">
        <v>54</v>
      </c>
      <c r="F14" s="19"/>
      <c r="G14" s="20">
        <v>23310</v>
      </c>
      <c r="H14" s="21"/>
    </row>
    <row r="15" spans="1:8" x14ac:dyDescent="0.25">
      <c r="A15" s="16">
        <v>45423</v>
      </c>
      <c r="B15" s="17" t="s">
        <v>47</v>
      </c>
      <c r="C15" s="18" t="s">
        <v>53</v>
      </c>
      <c r="D15" s="11" t="s">
        <v>48</v>
      </c>
      <c r="E15" s="13" t="s">
        <v>55</v>
      </c>
      <c r="F15" s="19"/>
      <c r="G15" s="20">
        <v>36500</v>
      </c>
      <c r="H15" s="21"/>
    </row>
    <row r="16" spans="1:8" x14ac:dyDescent="0.25">
      <c r="A16" s="16">
        <v>45423</v>
      </c>
      <c r="B16" s="17" t="s">
        <v>47</v>
      </c>
      <c r="C16" s="18" t="s">
        <v>53</v>
      </c>
      <c r="D16" s="11" t="s">
        <v>48</v>
      </c>
      <c r="E16" s="13" t="s">
        <v>56</v>
      </c>
      <c r="F16" s="19"/>
      <c r="G16" s="20">
        <v>10800</v>
      </c>
      <c r="H16" s="21"/>
    </row>
    <row r="17" spans="1:8" x14ac:dyDescent="0.25">
      <c r="A17" s="16">
        <v>45450</v>
      </c>
      <c r="B17" s="17" t="s">
        <v>47</v>
      </c>
      <c r="C17" s="18" t="s">
        <v>53</v>
      </c>
      <c r="D17" s="11" t="s">
        <v>48</v>
      </c>
      <c r="E17" s="13" t="s">
        <v>57</v>
      </c>
      <c r="F17" s="19"/>
      <c r="G17" s="20">
        <v>75600</v>
      </c>
      <c r="H17" s="21"/>
    </row>
    <row r="18" spans="1:8" x14ac:dyDescent="0.25">
      <c r="A18" s="61">
        <v>146210</v>
      </c>
      <c r="B18" s="61"/>
      <c r="C18" s="61"/>
      <c r="D18" s="61"/>
      <c r="E18" s="61"/>
      <c r="F18" s="61"/>
      <c r="G18" s="23"/>
      <c r="H18" s="1"/>
    </row>
    <row r="19" spans="1:8" x14ac:dyDescent="0.25">
      <c r="A19" s="24" t="s">
        <v>40</v>
      </c>
      <c r="B19" s="2" t="s">
        <v>49</v>
      </c>
      <c r="C19" s="25" t="s">
        <v>50</v>
      </c>
      <c r="D19" s="62"/>
      <c r="E19" s="62"/>
      <c r="F19" s="62"/>
      <c r="G19" s="26">
        <v>146210</v>
      </c>
      <c r="H19" s="1"/>
    </row>
    <row r="20" spans="1:8" x14ac:dyDescent="0.25">
      <c r="A20" s="63">
        <v>146210</v>
      </c>
      <c r="B20" s="63"/>
      <c r="C20" s="63"/>
      <c r="D20" s="63"/>
      <c r="E20" s="63"/>
      <c r="F20" s="63"/>
      <c r="G20" s="20">
        <v>146210</v>
      </c>
      <c r="H20" s="1"/>
    </row>
  </sheetData>
  <mergeCells count="16">
    <mergeCell ref="B13:C13"/>
    <mergeCell ref="A18:F18"/>
    <mergeCell ref="D19:F19"/>
    <mergeCell ref="A20:F20"/>
    <mergeCell ref="A7:C7"/>
    <mergeCell ref="A8:C8"/>
    <mergeCell ref="A9:C9"/>
    <mergeCell ref="A10:C10"/>
    <mergeCell ref="A11:C11"/>
    <mergeCell ref="A12:C12"/>
    <mergeCell ref="A6:C6"/>
    <mergeCell ref="A1:C1"/>
    <mergeCell ref="A2:C2"/>
    <mergeCell ref="A3:C3"/>
    <mergeCell ref="A4:C4"/>
    <mergeCell ref="A5:C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BD1FB-B395-44DC-BA75-FF5F71628CB9}">
  <dimension ref="A1:H31"/>
  <sheetViews>
    <sheetView workbookViewId="0">
      <selection sqref="A1:XFD1048576"/>
    </sheetView>
  </sheetViews>
  <sheetFormatPr defaultRowHeight="15" x14ac:dyDescent="0.25"/>
  <cols>
    <col min="1" max="1" width="9.28515625" bestFit="1" customWidth="1"/>
    <col min="2" max="2" width="3.28515625" bestFit="1" customWidth="1"/>
    <col min="3" max="3" width="41.85546875" bestFit="1" customWidth="1"/>
    <col min="4" max="4" width="8" bestFit="1" customWidth="1"/>
    <col min="5" max="5" width="15" bestFit="1" customWidth="1"/>
    <col min="6" max="7" width="10.5703125" bestFit="1" customWidth="1"/>
    <col min="8" max="8" width="5.8554687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18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37">
        <v>45474</v>
      </c>
      <c r="B14" s="2" t="s">
        <v>103</v>
      </c>
      <c r="C14" s="60" t="s">
        <v>104</v>
      </c>
      <c r="D14" s="60"/>
      <c r="E14" s="60"/>
      <c r="F14" s="38">
        <v>3084400</v>
      </c>
      <c r="G14" s="39"/>
      <c r="H14" s="1"/>
    </row>
    <row r="15" spans="1:8" x14ac:dyDescent="0.25">
      <c r="A15" s="29">
        <v>45481</v>
      </c>
      <c r="B15" s="3" t="s">
        <v>105</v>
      </c>
      <c r="C15" s="30" t="s">
        <v>356</v>
      </c>
      <c r="D15" s="31" t="s">
        <v>48</v>
      </c>
      <c r="E15" s="32" t="s">
        <v>357</v>
      </c>
      <c r="F15" s="36"/>
      <c r="G15" s="44">
        <v>30600</v>
      </c>
      <c r="H15" s="35"/>
    </row>
    <row r="16" spans="1:8" x14ac:dyDescent="0.25">
      <c r="A16" s="27"/>
      <c r="B16" s="2" t="s">
        <v>40</v>
      </c>
      <c r="C16" s="28" t="s">
        <v>358</v>
      </c>
      <c r="D16" s="1"/>
      <c r="E16" s="1"/>
      <c r="F16" s="1"/>
      <c r="G16" s="1"/>
      <c r="H16" s="1"/>
    </row>
    <row r="17" spans="1:8" x14ac:dyDescent="0.25">
      <c r="A17" s="29">
        <v>45486</v>
      </c>
      <c r="B17" s="3" t="s">
        <v>105</v>
      </c>
      <c r="C17" s="30" t="s">
        <v>356</v>
      </c>
      <c r="D17" s="31" t="s">
        <v>48</v>
      </c>
      <c r="E17" s="32" t="s">
        <v>359</v>
      </c>
      <c r="F17" s="36"/>
      <c r="G17" s="44">
        <v>7650</v>
      </c>
      <c r="H17" s="35"/>
    </row>
    <row r="18" spans="1:8" x14ac:dyDescent="0.25">
      <c r="A18" s="27"/>
      <c r="B18" s="2" t="s">
        <v>40</v>
      </c>
      <c r="C18" s="28" t="s">
        <v>360</v>
      </c>
      <c r="D18" s="1"/>
      <c r="E18" s="1"/>
      <c r="F18" s="1"/>
      <c r="G18" s="1"/>
      <c r="H18" s="1"/>
    </row>
    <row r="19" spans="1:8" x14ac:dyDescent="0.25">
      <c r="A19" s="29">
        <v>45513</v>
      </c>
      <c r="B19" s="3" t="s">
        <v>105</v>
      </c>
      <c r="C19" s="30" t="s">
        <v>356</v>
      </c>
      <c r="D19" s="31" t="s">
        <v>48</v>
      </c>
      <c r="E19" s="32" t="s">
        <v>361</v>
      </c>
      <c r="F19" s="36"/>
      <c r="G19" s="44">
        <v>331200</v>
      </c>
      <c r="H19" s="35"/>
    </row>
    <row r="20" spans="1:8" x14ac:dyDescent="0.25">
      <c r="A20" s="27"/>
      <c r="B20" s="2" t="s">
        <v>40</v>
      </c>
      <c r="C20" s="28" t="s">
        <v>362</v>
      </c>
      <c r="D20" s="1"/>
      <c r="E20" s="1"/>
      <c r="F20" s="1"/>
      <c r="G20" s="1"/>
      <c r="H20" s="1"/>
    </row>
    <row r="21" spans="1:8" x14ac:dyDescent="0.25">
      <c r="A21" s="29">
        <v>45518</v>
      </c>
      <c r="B21" s="3" t="s">
        <v>105</v>
      </c>
      <c r="C21" s="30" t="s">
        <v>363</v>
      </c>
      <c r="D21" s="31" t="s">
        <v>48</v>
      </c>
      <c r="E21" s="32" t="s">
        <v>364</v>
      </c>
      <c r="F21" s="36"/>
      <c r="G21" s="34">
        <v>146640</v>
      </c>
      <c r="H21" s="35"/>
    </row>
    <row r="22" spans="1:8" x14ac:dyDescent="0.25">
      <c r="A22" s="27"/>
      <c r="B22" s="2" t="s">
        <v>40</v>
      </c>
      <c r="C22" s="28" t="s">
        <v>365</v>
      </c>
      <c r="D22" s="1"/>
      <c r="E22" s="1"/>
      <c r="F22" s="1"/>
      <c r="G22" s="1"/>
      <c r="H22" s="1"/>
    </row>
    <row r="23" spans="1:8" x14ac:dyDescent="0.25">
      <c r="A23" s="29">
        <v>45524</v>
      </c>
      <c r="B23" s="3" t="s">
        <v>105</v>
      </c>
      <c r="C23" s="30" t="s">
        <v>356</v>
      </c>
      <c r="D23" s="31" t="s">
        <v>48</v>
      </c>
      <c r="E23" s="32" t="s">
        <v>366</v>
      </c>
      <c r="F23" s="36"/>
      <c r="G23" s="44">
        <v>144000</v>
      </c>
      <c r="H23" s="35"/>
    </row>
    <row r="24" spans="1:8" x14ac:dyDescent="0.25">
      <c r="A24" s="27"/>
      <c r="B24" s="2" t="s">
        <v>40</v>
      </c>
      <c r="C24" s="28" t="s">
        <v>367</v>
      </c>
      <c r="D24" s="1"/>
      <c r="E24" s="1"/>
      <c r="F24" s="1"/>
      <c r="G24" s="1"/>
      <c r="H24" s="1"/>
    </row>
    <row r="25" spans="1:8" x14ac:dyDescent="0.25">
      <c r="A25" s="29">
        <v>45532</v>
      </c>
      <c r="B25" s="3" t="s">
        <v>105</v>
      </c>
      <c r="C25" s="30" t="s">
        <v>363</v>
      </c>
      <c r="D25" s="31" t="s">
        <v>48</v>
      </c>
      <c r="E25" s="32" t="s">
        <v>368</v>
      </c>
      <c r="F25" s="36"/>
      <c r="G25" s="34">
        <v>502444.21</v>
      </c>
      <c r="H25" s="35"/>
    </row>
    <row r="26" spans="1:8" x14ac:dyDescent="0.25">
      <c r="A26" s="27"/>
      <c r="B26" s="2" t="s">
        <v>40</v>
      </c>
      <c r="C26" s="28" t="s">
        <v>369</v>
      </c>
      <c r="D26" s="1"/>
      <c r="E26" s="1"/>
      <c r="F26" s="1"/>
      <c r="G26" s="1"/>
      <c r="H26" s="1"/>
    </row>
    <row r="27" spans="1:8" x14ac:dyDescent="0.25">
      <c r="A27" s="29">
        <v>45555</v>
      </c>
      <c r="B27" s="3" t="s">
        <v>105</v>
      </c>
      <c r="C27" s="30" t="s">
        <v>356</v>
      </c>
      <c r="D27" s="31" t="s">
        <v>48</v>
      </c>
      <c r="E27" s="32" t="s">
        <v>370</v>
      </c>
      <c r="F27" s="36"/>
      <c r="G27" s="34">
        <v>72000</v>
      </c>
      <c r="H27" s="35"/>
    </row>
    <row r="28" spans="1:8" x14ac:dyDescent="0.25">
      <c r="A28" s="27"/>
      <c r="B28" s="2" t="s">
        <v>40</v>
      </c>
      <c r="C28" s="28" t="s">
        <v>371</v>
      </c>
      <c r="D28" s="1"/>
      <c r="E28" s="1"/>
      <c r="F28" s="1"/>
      <c r="G28" s="1"/>
      <c r="H28" s="1"/>
    </row>
    <row r="29" spans="1:8" x14ac:dyDescent="0.25">
      <c r="A29" s="61">
        <v>4318934.21</v>
      </c>
      <c r="B29" s="61"/>
      <c r="C29" s="61"/>
      <c r="D29" s="61"/>
      <c r="E29" s="61"/>
      <c r="F29" s="61"/>
      <c r="G29" s="23"/>
      <c r="H29" s="1"/>
    </row>
    <row r="30" spans="1:8" x14ac:dyDescent="0.25">
      <c r="A30" s="24" t="s">
        <v>40</v>
      </c>
      <c r="B30" s="2" t="s">
        <v>103</v>
      </c>
      <c r="C30" s="25" t="s">
        <v>50</v>
      </c>
      <c r="D30" s="62"/>
      <c r="E30" s="62"/>
      <c r="F30" s="62"/>
      <c r="G30" s="26">
        <v>4318934.21</v>
      </c>
      <c r="H30" s="1"/>
    </row>
    <row r="31" spans="1:8" x14ac:dyDescent="0.25">
      <c r="A31" s="63">
        <v>4318934.21</v>
      </c>
      <c r="B31" s="63"/>
      <c r="C31" s="63"/>
      <c r="D31" s="63"/>
      <c r="E31" s="63"/>
      <c r="F31" s="63"/>
      <c r="G31" s="20">
        <v>4318934.21</v>
      </c>
      <c r="H31" s="1"/>
    </row>
  </sheetData>
  <mergeCells count="17">
    <mergeCell ref="B13:C13"/>
    <mergeCell ref="C14:E14"/>
    <mergeCell ref="A29:F29"/>
    <mergeCell ref="D30:F30"/>
    <mergeCell ref="A31:F31"/>
    <mergeCell ref="A12:C12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03000-DFAC-4FA6-A649-F5E40D52FAD9}">
  <dimension ref="A1:H21"/>
  <sheetViews>
    <sheetView workbookViewId="0">
      <selection sqref="A1:XFD1048576"/>
    </sheetView>
  </sheetViews>
  <sheetFormatPr defaultRowHeight="15" x14ac:dyDescent="0.25"/>
  <cols>
    <col min="1" max="1" width="9.28515625" bestFit="1" customWidth="1"/>
    <col min="2" max="2" width="3.28515625" bestFit="1" customWidth="1"/>
    <col min="3" max="3" width="40.7109375" bestFit="1" customWidth="1"/>
    <col min="4" max="4" width="8" bestFit="1" customWidth="1"/>
    <col min="5" max="5" width="14.28515625" bestFit="1" customWidth="1"/>
    <col min="6" max="6" width="9.85546875" bestFit="1" customWidth="1"/>
    <col min="7" max="7" width="9.5703125" bestFit="1" customWidth="1"/>
    <col min="8" max="8" width="5.8554687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89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37">
        <v>45474</v>
      </c>
      <c r="B14" s="2" t="s">
        <v>103</v>
      </c>
      <c r="C14" s="60" t="s">
        <v>104</v>
      </c>
      <c r="D14" s="60"/>
      <c r="E14" s="60"/>
      <c r="F14" s="38">
        <v>29600</v>
      </c>
      <c r="G14" s="39"/>
      <c r="H14" s="1"/>
    </row>
    <row r="15" spans="1:8" x14ac:dyDescent="0.25">
      <c r="A15" s="29">
        <v>45482</v>
      </c>
      <c r="B15" s="3" t="s">
        <v>105</v>
      </c>
      <c r="C15" s="30" t="s">
        <v>65</v>
      </c>
      <c r="D15" s="31" t="s">
        <v>48</v>
      </c>
      <c r="E15" s="32" t="s">
        <v>372</v>
      </c>
      <c r="F15" s="36"/>
      <c r="G15" s="34">
        <v>45000</v>
      </c>
      <c r="H15" s="35"/>
    </row>
    <row r="16" spans="1:8" x14ac:dyDescent="0.25">
      <c r="A16" s="27"/>
      <c r="B16" s="2" t="s">
        <v>40</v>
      </c>
      <c r="C16" s="28" t="s">
        <v>373</v>
      </c>
      <c r="D16" s="1"/>
      <c r="E16" s="1"/>
      <c r="F16" s="1"/>
      <c r="G16" s="1"/>
      <c r="H16" s="1"/>
    </row>
    <row r="17" spans="1:8" x14ac:dyDescent="0.25">
      <c r="A17" s="29">
        <v>45541</v>
      </c>
      <c r="B17" s="3" t="s">
        <v>105</v>
      </c>
      <c r="C17" s="30" t="s">
        <v>65</v>
      </c>
      <c r="D17" s="31" t="s">
        <v>48</v>
      </c>
      <c r="E17" s="32" t="s">
        <v>374</v>
      </c>
      <c r="F17" s="36"/>
      <c r="G17" s="34">
        <v>26000</v>
      </c>
      <c r="H17" s="35"/>
    </row>
    <row r="18" spans="1:8" x14ac:dyDescent="0.25">
      <c r="A18" s="27"/>
      <c r="B18" s="2" t="s">
        <v>40</v>
      </c>
      <c r="C18" s="28" t="s">
        <v>85</v>
      </c>
      <c r="D18" s="1"/>
      <c r="E18" s="1"/>
      <c r="F18" s="1"/>
      <c r="G18" s="1"/>
      <c r="H18" s="1"/>
    </row>
    <row r="19" spans="1:8" x14ac:dyDescent="0.25">
      <c r="A19" s="61">
        <v>100600</v>
      </c>
      <c r="B19" s="61"/>
      <c r="C19" s="61"/>
      <c r="D19" s="61"/>
      <c r="E19" s="61"/>
      <c r="F19" s="61"/>
      <c r="G19" s="23"/>
      <c r="H19" s="1"/>
    </row>
    <row r="20" spans="1:8" x14ac:dyDescent="0.25">
      <c r="A20" s="24" t="s">
        <v>40</v>
      </c>
      <c r="B20" s="2" t="s">
        <v>103</v>
      </c>
      <c r="C20" s="25" t="s">
        <v>50</v>
      </c>
      <c r="D20" s="62"/>
      <c r="E20" s="62"/>
      <c r="F20" s="62"/>
      <c r="G20" s="26">
        <v>100600</v>
      </c>
      <c r="H20" s="1"/>
    </row>
    <row r="21" spans="1:8" x14ac:dyDescent="0.25">
      <c r="A21" s="63">
        <v>100600</v>
      </c>
      <c r="B21" s="63"/>
      <c r="C21" s="63"/>
      <c r="D21" s="63"/>
      <c r="E21" s="63"/>
      <c r="F21" s="63"/>
      <c r="G21" s="20">
        <v>100600</v>
      </c>
      <c r="H21" s="1"/>
    </row>
  </sheetData>
  <mergeCells count="17">
    <mergeCell ref="B13:C13"/>
    <mergeCell ref="C14:E14"/>
    <mergeCell ref="A19:F19"/>
    <mergeCell ref="D20:F20"/>
    <mergeCell ref="A21:F21"/>
    <mergeCell ref="A12:C12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81891-A4B8-4969-8D28-88BD7C4A2770}">
  <dimension ref="A1:H21"/>
  <sheetViews>
    <sheetView topLeftCell="B1" workbookViewId="0">
      <selection sqref="A1:XFD1048576"/>
    </sheetView>
  </sheetViews>
  <sheetFormatPr defaultRowHeight="15" x14ac:dyDescent="0.25"/>
  <cols>
    <col min="1" max="1" width="9.28515625" bestFit="1" customWidth="1"/>
    <col min="2" max="2" width="3.28515625" bestFit="1" customWidth="1"/>
    <col min="3" max="3" width="30.42578125" bestFit="1" customWidth="1"/>
    <col min="4" max="4" width="8.140625" bestFit="1" customWidth="1"/>
    <col min="5" max="5" width="7" bestFit="1" customWidth="1"/>
    <col min="6" max="6" width="10.7109375" bestFit="1" customWidth="1"/>
    <col min="7" max="7" width="9.5703125" bestFit="1" customWidth="1"/>
    <col min="8" max="8" width="5.8554687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19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37">
        <v>45474</v>
      </c>
      <c r="B14" s="2" t="s">
        <v>103</v>
      </c>
      <c r="C14" s="60" t="s">
        <v>104</v>
      </c>
      <c r="D14" s="60"/>
      <c r="E14" s="60"/>
      <c r="F14" s="38">
        <v>63903</v>
      </c>
      <c r="G14" s="39"/>
      <c r="H14" s="1"/>
    </row>
    <row r="15" spans="1:8" x14ac:dyDescent="0.25">
      <c r="A15" s="29">
        <v>45553</v>
      </c>
      <c r="B15" s="3" t="s">
        <v>105</v>
      </c>
      <c r="C15" s="30" t="s">
        <v>375</v>
      </c>
      <c r="D15" s="31" t="s">
        <v>376</v>
      </c>
      <c r="E15" s="32" t="s">
        <v>377</v>
      </c>
      <c r="F15" s="33">
        <v>45553</v>
      </c>
      <c r="G15" s="34">
        <v>27523</v>
      </c>
      <c r="H15" s="35"/>
    </row>
    <row r="16" spans="1:8" x14ac:dyDescent="0.25">
      <c r="A16" s="27"/>
      <c r="B16" s="2" t="s">
        <v>40</v>
      </c>
      <c r="C16" s="28" t="s">
        <v>378</v>
      </c>
      <c r="D16" s="1"/>
      <c r="E16" s="1"/>
      <c r="F16" s="1"/>
      <c r="G16" s="1"/>
      <c r="H16" s="1"/>
    </row>
    <row r="17" spans="1:8" x14ac:dyDescent="0.25">
      <c r="A17" s="29">
        <v>45565</v>
      </c>
      <c r="B17" s="3" t="s">
        <v>105</v>
      </c>
      <c r="C17" s="30" t="s">
        <v>375</v>
      </c>
      <c r="D17" s="31" t="s">
        <v>376</v>
      </c>
      <c r="E17" s="32" t="s">
        <v>377</v>
      </c>
      <c r="F17" s="33">
        <v>45565</v>
      </c>
      <c r="G17" s="34">
        <v>28070</v>
      </c>
      <c r="H17" s="35"/>
    </row>
    <row r="18" spans="1:8" x14ac:dyDescent="0.25">
      <c r="A18" s="27"/>
      <c r="B18" s="2" t="s">
        <v>40</v>
      </c>
      <c r="C18" s="28" t="s">
        <v>379</v>
      </c>
      <c r="D18" s="1"/>
      <c r="E18" s="1"/>
      <c r="F18" s="1"/>
      <c r="G18" s="1"/>
      <c r="H18" s="1"/>
    </row>
    <row r="19" spans="1:8" x14ac:dyDescent="0.25">
      <c r="A19" s="61">
        <v>119496</v>
      </c>
      <c r="B19" s="61"/>
      <c r="C19" s="61"/>
      <c r="D19" s="61"/>
      <c r="E19" s="61"/>
      <c r="F19" s="61"/>
      <c r="G19" s="23"/>
      <c r="H19" s="1"/>
    </row>
    <row r="20" spans="1:8" x14ac:dyDescent="0.25">
      <c r="A20" s="24" t="s">
        <v>40</v>
      </c>
      <c r="B20" s="2" t="s">
        <v>103</v>
      </c>
      <c r="C20" s="25" t="s">
        <v>50</v>
      </c>
      <c r="D20" s="62"/>
      <c r="E20" s="62"/>
      <c r="F20" s="62"/>
      <c r="G20" s="26">
        <v>119496</v>
      </c>
      <c r="H20" s="1"/>
    </row>
    <row r="21" spans="1:8" x14ac:dyDescent="0.25">
      <c r="A21" s="63">
        <v>119496</v>
      </c>
      <c r="B21" s="63"/>
      <c r="C21" s="63"/>
      <c r="D21" s="63"/>
      <c r="E21" s="63"/>
      <c r="F21" s="63"/>
      <c r="G21" s="20">
        <v>119496</v>
      </c>
      <c r="H21" s="1"/>
    </row>
  </sheetData>
  <mergeCells count="17">
    <mergeCell ref="B13:C13"/>
    <mergeCell ref="C14:E14"/>
    <mergeCell ref="A19:F19"/>
    <mergeCell ref="D20:F20"/>
    <mergeCell ref="A21:F21"/>
    <mergeCell ref="A12:C12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84DBE-E649-44DD-B9CA-123778FF5B2A}">
  <dimension ref="A1:H35"/>
  <sheetViews>
    <sheetView workbookViewId="0">
      <selection activeCell="G16" sqref="G16"/>
    </sheetView>
  </sheetViews>
  <sheetFormatPr defaultRowHeight="15" x14ac:dyDescent="0.25"/>
  <cols>
    <col min="1" max="1" width="9.28515625" bestFit="1" customWidth="1"/>
    <col min="2" max="2" width="3.28515625" bestFit="1" customWidth="1"/>
    <col min="3" max="3" width="28.7109375" bestFit="1" customWidth="1"/>
    <col min="4" max="4" width="9.28515625" bestFit="1" customWidth="1"/>
    <col min="5" max="5" width="11.85546875" bestFit="1" customWidth="1"/>
    <col min="6" max="7" width="10.5703125" bestFit="1" customWidth="1"/>
    <col min="8" max="8" width="7.570312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90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37">
        <v>45474</v>
      </c>
      <c r="B14" s="2" t="s">
        <v>103</v>
      </c>
      <c r="C14" s="60" t="s">
        <v>104</v>
      </c>
      <c r="D14" s="60"/>
      <c r="E14" s="60"/>
      <c r="F14" s="38">
        <v>1652779.61</v>
      </c>
      <c r="G14" s="39"/>
      <c r="H14" s="1"/>
    </row>
    <row r="15" spans="1:8" x14ac:dyDescent="0.25">
      <c r="A15" s="29">
        <v>45475</v>
      </c>
      <c r="B15" s="3" t="s">
        <v>105</v>
      </c>
      <c r="C15" s="30" t="s">
        <v>380</v>
      </c>
      <c r="D15" s="31" t="s">
        <v>48</v>
      </c>
      <c r="E15" s="32" t="s">
        <v>381</v>
      </c>
      <c r="F15" s="36"/>
      <c r="G15" s="34">
        <v>198300</v>
      </c>
      <c r="H15" s="35"/>
    </row>
    <row r="16" spans="1:8" x14ac:dyDescent="0.25">
      <c r="A16" s="27"/>
      <c r="B16" s="2" t="s">
        <v>40</v>
      </c>
      <c r="C16" s="28" t="s">
        <v>382</v>
      </c>
      <c r="D16" s="1"/>
      <c r="E16" s="1"/>
      <c r="F16" s="1"/>
      <c r="G16" s="1"/>
      <c r="H16" s="1"/>
    </row>
    <row r="17" spans="1:8" x14ac:dyDescent="0.25">
      <c r="A17" s="29">
        <v>45483</v>
      </c>
      <c r="B17" s="3" t="s">
        <v>105</v>
      </c>
      <c r="C17" s="30" t="s">
        <v>383</v>
      </c>
      <c r="D17" s="31" t="s">
        <v>48</v>
      </c>
      <c r="E17" s="32" t="s">
        <v>384</v>
      </c>
      <c r="F17" s="36"/>
      <c r="G17" s="44">
        <v>44902</v>
      </c>
      <c r="H17" s="35"/>
    </row>
    <row r="18" spans="1:8" x14ac:dyDescent="0.25">
      <c r="A18" s="27"/>
      <c r="B18" s="2" t="s">
        <v>40</v>
      </c>
      <c r="C18" s="28" t="s">
        <v>385</v>
      </c>
      <c r="D18" s="1"/>
      <c r="E18" s="1"/>
      <c r="F18" s="1"/>
      <c r="G18" s="1"/>
      <c r="H18" s="1"/>
    </row>
    <row r="19" spans="1:8" x14ac:dyDescent="0.25">
      <c r="A19" s="29">
        <v>45483</v>
      </c>
      <c r="B19" s="3" t="s">
        <v>105</v>
      </c>
      <c r="C19" s="30" t="s">
        <v>383</v>
      </c>
      <c r="D19" s="31" t="s">
        <v>48</v>
      </c>
      <c r="E19" s="32" t="s">
        <v>386</v>
      </c>
      <c r="F19" s="36"/>
      <c r="G19" s="44">
        <v>6250</v>
      </c>
      <c r="H19" s="35"/>
    </row>
    <row r="20" spans="1:8" x14ac:dyDescent="0.25">
      <c r="A20" s="27"/>
      <c r="B20" s="2" t="s">
        <v>40</v>
      </c>
      <c r="C20" s="28" t="s">
        <v>387</v>
      </c>
      <c r="D20" s="1"/>
      <c r="E20" s="1"/>
      <c r="F20" s="1"/>
      <c r="G20" s="1"/>
      <c r="H20" s="1"/>
    </row>
    <row r="21" spans="1:8" x14ac:dyDescent="0.25">
      <c r="A21" s="29">
        <v>45486</v>
      </c>
      <c r="B21" s="3" t="s">
        <v>105</v>
      </c>
      <c r="C21" s="30" t="s">
        <v>388</v>
      </c>
      <c r="D21" s="31" t="s">
        <v>48</v>
      </c>
      <c r="E21" s="32" t="s">
        <v>389</v>
      </c>
      <c r="F21" s="36"/>
      <c r="G21" s="34">
        <v>114270</v>
      </c>
      <c r="H21" s="35"/>
    </row>
    <row r="22" spans="1:8" x14ac:dyDescent="0.25">
      <c r="A22" s="27"/>
      <c r="B22" s="2" t="s">
        <v>40</v>
      </c>
      <c r="C22" s="28" t="s">
        <v>390</v>
      </c>
      <c r="D22" s="1"/>
      <c r="E22" s="1"/>
      <c r="F22" s="1"/>
      <c r="G22" s="1"/>
      <c r="H22" s="1"/>
    </row>
    <row r="23" spans="1:8" x14ac:dyDescent="0.25">
      <c r="A23" s="29">
        <v>45489</v>
      </c>
      <c r="B23" s="3" t="s">
        <v>103</v>
      </c>
      <c r="C23" s="30" t="s">
        <v>388</v>
      </c>
      <c r="D23" s="31" t="s">
        <v>63</v>
      </c>
      <c r="E23" s="32" t="s">
        <v>391</v>
      </c>
      <c r="F23" s="36"/>
      <c r="G23" s="35"/>
      <c r="H23" s="34">
        <v>3307.5</v>
      </c>
    </row>
    <row r="24" spans="1:8" x14ac:dyDescent="0.25">
      <c r="A24" s="27"/>
      <c r="B24" s="2" t="s">
        <v>40</v>
      </c>
      <c r="C24" s="28" t="s">
        <v>392</v>
      </c>
      <c r="D24" s="1"/>
      <c r="E24" s="1"/>
      <c r="F24" s="1"/>
      <c r="G24" s="1"/>
      <c r="H24" s="1"/>
    </row>
    <row r="25" spans="1:8" x14ac:dyDescent="0.25">
      <c r="A25" s="29">
        <v>45490</v>
      </c>
      <c r="B25" s="3" t="s">
        <v>105</v>
      </c>
      <c r="C25" s="30" t="s">
        <v>388</v>
      </c>
      <c r="D25" s="31" t="s">
        <v>48</v>
      </c>
      <c r="E25" s="32" t="s">
        <v>393</v>
      </c>
      <c r="F25" s="36"/>
      <c r="G25" s="34">
        <v>3457.5</v>
      </c>
      <c r="H25" s="35"/>
    </row>
    <row r="26" spans="1:8" x14ac:dyDescent="0.25">
      <c r="A26" s="27"/>
      <c r="B26" s="2" t="s">
        <v>40</v>
      </c>
      <c r="C26" s="28" t="s">
        <v>394</v>
      </c>
      <c r="D26" s="1"/>
      <c r="E26" s="1"/>
      <c r="F26" s="1"/>
      <c r="G26" s="1"/>
      <c r="H26" s="1"/>
    </row>
    <row r="27" spans="1:8" x14ac:dyDescent="0.25">
      <c r="A27" s="29">
        <v>45533</v>
      </c>
      <c r="B27" s="3" t="s">
        <v>105</v>
      </c>
      <c r="C27" s="30" t="s">
        <v>383</v>
      </c>
      <c r="D27" s="31" t="s">
        <v>48</v>
      </c>
      <c r="E27" s="32" t="s">
        <v>395</v>
      </c>
      <c r="F27" s="36"/>
      <c r="G27" s="34">
        <v>31548</v>
      </c>
      <c r="H27" s="35"/>
    </row>
    <row r="28" spans="1:8" x14ac:dyDescent="0.25">
      <c r="A28" s="27"/>
      <c r="B28" s="2" t="s">
        <v>40</v>
      </c>
      <c r="C28" s="28" t="s">
        <v>396</v>
      </c>
      <c r="D28" s="1"/>
      <c r="E28" s="1"/>
      <c r="F28" s="1"/>
      <c r="G28" s="1"/>
      <c r="H28" s="1"/>
    </row>
    <row r="29" spans="1:8" x14ac:dyDescent="0.25">
      <c r="A29" s="29">
        <v>45533</v>
      </c>
      <c r="B29" s="3" t="s">
        <v>105</v>
      </c>
      <c r="C29" s="30" t="s">
        <v>383</v>
      </c>
      <c r="D29" s="31" t="s">
        <v>48</v>
      </c>
      <c r="E29" s="32" t="s">
        <v>397</v>
      </c>
      <c r="F29" s="36"/>
      <c r="G29" s="34">
        <v>55900</v>
      </c>
      <c r="H29" s="35"/>
    </row>
    <row r="30" spans="1:8" x14ac:dyDescent="0.25">
      <c r="A30" s="27"/>
      <c r="B30" s="2" t="s">
        <v>40</v>
      </c>
      <c r="C30" s="28" t="s">
        <v>398</v>
      </c>
      <c r="D30" s="1"/>
      <c r="E30" s="1"/>
      <c r="F30" s="1"/>
      <c r="G30" s="1"/>
      <c r="H30" s="1"/>
    </row>
    <row r="31" spans="1:8" x14ac:dyDescent="0.25">
      <c r="A31" s="29">
        <v>45544</v>
      </c>
      <c r="B31" s="3" t="s">
        <v>105</v>
      </c>
      <c r="C31" s="30" t="s">
        <v>388</v>
      </c>
      <c r="D31" s="31" t="s">
        <v>48</v>
      </c>
      <c r="E31" s="32" t="s">
        <v>399</v>
      </c>
      <c r="F31" s="36"/>
      <c r="G31" s="34">
        <v>252698.9</v>
      </c>
      <c r="H31" s="35"/>
    </row>
    <row r="32" spans="1:8" x14ac:dyDescent="0.25">
      <c r="A32" s="27"/>
      <c r="B32" s="2" t="s">
        <v>40</v>
      </c>
      <c r="C32" s="28" t="s">
        <v>400</v>
      </c>
      <c r="D32" s="1"/>
      <c r="E32" s="1"/>
      <c r="F32" s="1"/>
      <c r="G32" s="1"/>
      <c r="H32" s="1"/>
    </row>
    <row r="33" spans="1:8" x14ac:dyDescent="0.25">
      <c r="A33" s="61">
        <v>2360106.0099999998</v>
      </c>
      <c r="B33" s="61"/>
      <c r="C33" s="61"/>
      <c r="D33" s="61"/>
      <c r="E33" s="61"/>
      <c r="F33" s="61"/>
      <c r="G33" s="22">
        <v>3307.5</v>
      </c>
      <c r="H33" s="1"/>
    </row>
    <row r="34" spans="1:8" x14ac:dyDescent="0.25">
      <c r="A34" s="24" t="s">
        <v>40</v>
      </c>
      <c r="B34" s="2" t="s">
        <v>103</v>
      </c>
      <c r="C34" s="25" t="s">
        <v>50</v>
      </c>
      <c r="D34" s="62"/>
      <c r="E34" s="62"/>
      <c r="F34" s="62"/>
      <c r="G34" s="26">
        <v>2356798.5099999998</v>
      </c>
      <c r="H34" s="1"/>
    </row>
    <row r="35" spans="1:8" x14ac:dyDescent="0.25">
      <c r="A35" s="63">
        <v>2360106.0099999998</v>
      </c>
      <c r="B35" s="63"/>
      <c r="C35" s="63"/>
      <c r="D35" s="63"/>
      <c r="E35" s="63"/>
      <c r="F35" s="63"/>
      <c r="G35" s="20">
        <v>2360106.0099999998</v>
      </c>
      <c r="H35" s="1"/>
    </row>
  </sheetData>
  <mergeCells count="17">
    <mergeCell ref="B13:C13"/>
    <mergeCell ref="C14:E14"/>
    <mergeCell ref="A33:F33"/>
    <mergeCell ref="D34:F34"/>
    <mergeCell ref="A35:F35"/>
    <mergeCell ref="A12:C12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52B0F-76A5-4C73-AE12-3AD4DCF92B2D}">
  <dimension ref="A1:H20"/>
  <sheetViews>
    <sheetView workbookViewId="0">
      <selection activeCell="G16" sqref="G16"/>
    </sheetView>
  </sheetViews>
  <sheetFormatPr defaultRowHeight="15" x14ac:dyDescent="0.25"/>
  <cols>
    <col min="2" max="2" width="3.28515625" bestFit="1" customWidth="1"/>
    <col min="3" max="3" width="30.85546875" bestFit="1" customWidth="1"/>
    <col min="4" max="5" width="8" bestFit="1" customWidth="1"/>
    <col min="6" max="6" width="9.85546875" bestFit="1" customWidth="1"/>
    <col min="7" max="7" width="9.5703125" bestFit="1" customWidth="1"/>
    <col min="8" max="8" width="5.8554687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91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16">
        <v>45531</v>
      </c>
      <c r="B14" s="17" t="s">
        <v>105</v>
      </c>
      <c r="C14" s="18" t="s">
        <v>401</v>
      </c>
      <c r="D14" s="11" t="s">
        <v>48</v>
      </c>
      <c r="E14" s="13" t="s">
        <v>402</v>
      </c>
      <c r="F14" s="19"/>
      <c r="G14" s="20">
        <v>67114</v>
      </c>
      <c r="H14" s="21"/>
    </row>
    <row r="15" spans="1:8" x14ac:dyDescent="0.25">
      <c r="A15" s="27"/>
      <c r="B15" s="2" t="s">
        <v>40</v>
      </c>
      <c r="C15" s="28" t="s">
        <v>403</v>
      </c>
      <c r="D15" s="1"/>
      <c r="E15" s="1"/>
      <c r="F15" s="1"/>
      <c r="G15" s="1"/>
      <c r="H15" s="1"/>
    </row>
    <row r="16" spans="1:8" x14ac:dyDescent="0.25">
      <c r="A16" s="29">
        <v>45531</v>
      </c>
      <c r="B16" s="3" t="s">
        <v>105</v>
      </c>
      <c r="C16" s="30" t="s">
        <v>401</v>
      </c>
      <c r="D16" s="31" t="s">
        <v>48</v>
      </c>
      <c r="E16" s="32" t="s">
        <v>404</v>
      </c>
      <c r="F16" s="36"/>
      <c r="G16" s="44">
        <v>493650</v>
      </c>
      <c r="H16" s="35"/>
    </row>
    <row r="17" spans="1:8" x14ac:dyDescent="0.25">
      <c r="A17" s="27"/>
      <c r="B17" s="2" t="s">
        <v>40</v>
      </c>
      <c r="C17" s="28" t="s">
        <v>405</v>
      </c>
      <c r="D17" s="1"/>
      <c r="E17" s="1"/>
      <c r="F17" s="1"/>
      <c r="G17" s="1"/>
      <c r="H17" s="1"/>
    </row>
    <row r="18" spans="1:8" x14ac:dyDescent="0.25">
      <c r="A18" s="61">
        <v>560764</v>
      </c>
      <c r="B18" s="61"/>
      <c r="C18" s="61"/>
      <c r="D18" s="61"/>
      <c r="E18" s="61"/>
      <c r="F18" s="61"/>
      <c r="G18" s="23"/>
      <c r="H18" s="1"/>
    </row>
    <row r="19" spans="1:8" x14ac:dyDescent="0.25">
      <c r="A19" s="24" t="s">
        <v>40</v>
      </c>
      <c r="B19" s="2" t="s">
        <v>103</v>
      </c>
      <c r="C19" s="25" t="s">
        <v>50</v>
      </c>
      <c r="D19" s="62"/>
      <c r="E19" s="62"/>
      <c r="F19" s="62"/>
      <c r="G19" s="26">
        <v>560764</v>
      </c>
      <c r="H19" s="1"/>
    </row>
    <row r="20" spans="1:8" x14ac:dyDescent="0.25">
      <c r="A20" s="63">
        <v>560764</v>
      </c>
      <c r="B20" s="63"/>
      <c r="C20" s="63"/>
      <c r="D20" s="63"/>
      <c r="E20" s="63"/>
      <c r="F20" s="63"/>
      <c r="G20" s="20">
        <v>560764</v>
      </c>
      <c r="H20" s="1"/>
    </row>
  </sheetData>
  <mergeCells count="16">
    <mergeCell ref="B13:C13"/>
    <mergeCell ref="A18:F18"/>
    <mergeCell ref="D19:F19"/>
    <mergeCell ref="A20:F20"/>
    <mergeCell ref="A7:C7"/>
    <mergeCell ref="A8:C8"/>
    <mergeCell ref="A9:C9"/>
    <mergeCell ref="A10:C10"/>
    <mergeCell ref="A11:C11"/>
    <mergeCell ref="A12:C12"/>
    <mergeCell ref="A6:C6"/>
    <mergeCell ref="A1:C1"/>
    <mergeCell ref="A2:C2"/>
    <mergeCell ref="A3:C3"/>
    <mergeCell ref="A4:C4"/>
    <mergeCell ref="A5:C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947DC-67E1-4B65-ABC8-098A4B4634F6}">
  <dimension ref="A1:H20"/>
  <sheetViews>
    <sheetView workbookViewId="0">
      <selection activeCell="G16" sqref="G16"/>
    </sheetView>
  </sheetViews>
  <sheetFormatPr defaultRowHeight="15" x14ac:dyDescent="0.25"/>
  <cols>
    <col min="1" max="1" width="9.28515625" bestFit="1" customWidth="1"/>
    <col min="2" max="2" width="3.28515625" bestFit="1" customWidth="1"/>
    <col min="3" max="3" width="25.5703125" bestFit="1" customWidth="1"/>
    <col min="4" max="4" width="8" bestFit="1" customWidth="1"/>
    <col min="5" max="5" width="11" bestFit="1" customWidth="1"/>
    <col min="6" max="6" width="9.85546875" bestFit="1" customWidth="1"/>
    <col min="7" max="7" width="10.5703125" bestFit="1" customWidth="1"/>
    <col min="8" max="8" width="5.8554687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92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16">
        <v>45546</v>
      </c>
      <c r="B14" s="17" t="s">
        <v>105</v>
      </c>
      <c r="C14" s="18" t="s">
        <v>406</v>
      </c>
      <c r="D14" s="11" t="s">
        <v>48</v>
      </c>
      <c r="E14" s="13" t="s">
        <v>407</v>
      </c>
      <c r="F14" s="19"/>
      <c r="G14" s="20">
        <v>1189709.3</v>
      </c>
      <c r="H14" s="21"/>
    </row>
    <row r="15" spans="1:8" x14ac:dyDescent="0.25">
      <c r="A15" s="27"/>
      <c r="B15" s="2" t="s">
        <v>40</v>
      </c>
      <c r="C15" s="28" t="s">
        <v>85</v>
      </c>
      <c r="D15" s="1"/>
      <c r="E15" s="1"/>
      <c r="F15" s="1"/>
      <c r="G15" s="1"/>
      <c r="H15" s="1"/>
    </row>
    <row r="16" spans="1:8" x14ac:dyDescent="0.25">
      <c r="A16" s="29">
        <v>45546</v>
      </c>
      <c r="B16" s="3" t="s">
        <v>105</v>
      </c>
      <c r="C16" s="30" t="s">
        <v>406</v>
      </c>
      <c r="D16" s="31" t="s">
        <v>48</v>
      </c>
      <c r="E16" s="32" t="s">
        <v>408</v>
      </c>
      <c r="F16" s="36"/>
      <c r="G16" s="34">
        <v>1329898</v>
      </c>
      <c r="H16" s="35"/>
    </row>
    <row r="17" spans="1:8" x14ac:dyDescent="0.25">
      <c r="A17" s="27"/>
      <c r="B17" s="2" t="s">
        <v>40</v>
      </c>
      <c r="C17" s="28" t="s">
        <v>85</v>
      </c>
      <c r="D17" s="1"/>
      <c r="E17" s="1"/>
      <c r="F17" s="1"/>
      <c r="G17" s="1"/>
      <c r="H17" s="1"/>
    </row>
    <row r="18" spans="1:8" x14ac:dyDescent="0.25">
      <c r="A18" s="61">
        <v>2519607.2999999998</v>
      </c>
      <c r="B18" s="61"/>
      <c r="C18" s="61"/>
      <c r="D18" s="61"/>
      <c r="E18" s="61"/>
      <c r="F18" s="61"/>
      <c r="G18" s="23"/>
      <c r="H18" s="1"/>
    </row>
    <row r="19" spans="1:8" x14ac:dyDescent="0.25">
      <c r="A19" s="24" t="s">
        <v>40</v>
      </c>
      <c r="B19" s="2" t="s">
        <v>103</v>
      </c>
      <c r="C19" s="25" t="s">
        <v>50</v>
      </c>
      <c r="D19" s="62"/>
      <c r="E19" s="62"/>
      <c r="F19" s="62"/>
      <c r="G19" s="26">
        <v>2519607.2999999998</v>
      </c>
      <c r="H19" s="1"/>
    </row>
    <row r="20" spans="1:8" x14ac:dyDescent="0.25">
      <c r="A20" s="63">
        <v>2519607.2999999998</v>
      </c>
      <c r="B20" s="63"/>
      <c r="C20" s="63"/>
      <c r="D20" s="63"/>
      <c r="E20" s="63"/>
      <c r="F20" s="63"/>
      <c r="G20" s="20">
        <v>2519607.2999999998</v>
      </c>
      <c r="H20" s="1"/>
    </row>
  </sheetData>
  <mergeCells count="16">
    <mergeCell ref="B13:C13"/>
    <mergeCell ref="A18:F18"/>
    <mergeCell ref="D19:F19"/>
    <mergeCell ref="A20:F20"/>
    <mergeCell ref="A7:C7"/>
    <mergeCell ref="A8:C8"/>
    <mergeCell ref="A9:C9"/>
    <mergeCell ref="A10:C10"/>
    <mergeCell ref="A11:C11"/>
    <mergeCell ref="A12:C12"/>
    <mergeCell ref="A6:C6"/>
    <mergeCell ref="A1:C1"/>
    <mergeCell ref="A2:C2"/>
    <mergeCell ref="A3:C3"/>
    <mergeCell ref="A4:C4"/>
    <mergeCell ref="A5:C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F47C6-36F0-4BDF-8311-A2E78AF103BA}">
  <dimension ref="A1:H20"/>
  <sheetViews>
    <sheetView topLeftCell="A7" workbookViewId="0">
      <selection activeCell="G16" sqref="G16"/>
    </sheetView>
  </sheetViews>
  <sheetFormatPr defaultRowHeight="15" x14ac:dyDescent="0.25"/>
  <cols>
    <col min="1" max="1" width="9.28515625" bestFit="1" customWidth="1"/>
    <col min="2" max="2" width="3.28515625" bestFit="1" customWidth="1"/>
    <col min="3" max="3" width="22.5703125" bestFit="1" customWidth="1"/>
    <col min="4" max="4" width="8" bestFit="1" customWidth="1"/>
    <col min="5" max="5" width="11.5703125" bestFit="1" customWidth="1"/>
    <col min="6" max="6" width="9.85546875" bestFit="1" customWidth="1"/>
    <col min="7" max="7" width="8.5703125" bestFit="1" customWidth="1"/>
    <col min="8" max="8" width="5.8554687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93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16">
        <v>45562</v>
      </c>
      <c r="B14" s="17" t="s">
        <v>105</v>
      </c>
      <c r="C14" s="18" t="s">
        <v>409</v>
      </c>
      <c r="D14" s="11" t="s">
        <v>48</v>
      </c>
      <c r="E14" s="13" t="s">
        <v>410</v>
      </c>
      <c r="F14" s="19"/>
      <c r="G14" s="20">
        <v>27450</v>
      </c>
      <c r="H14" s="21"/>
    </row>
    <row r="15" spans="1:8" x14ac:dyDescent="0.25">
      <c r="A15" s="27"/>
      <c r="B15" s="2" t="s">
        <v>40</v>
      </c>
      <c r="C15" s="28" t="s">
        <v>411</v>
      </c>
      <c r="D15" s="1"/>
      <c r="E15" s="1"/>
      <c r="F15" s="1"/>
      <c r="G15" s="1"/>
      <c r="H15" s="1"/>
    </row>
    <row r="16" spans="1:8" x14ac:dyDescent="0.25">
      <c r="A16" s="29">
        <v>45565</v>
      </c>
      <c r="B16" s="3" t="s">
        <v>105</v>
      </c>
      <c r="C16" s="30" t="s">
        <v>409</v>
      </c>
      <c r="D16" s="31" t="s">
        <v>48</v>
      </c>
      <c r="E16" s="32" t="s">
        <v>412</v>
      </c>
      <c r="F16" s="36"/>
      <c r="G16" s="44">
        <v>14258</v>
      </c>
      <c r="H16" s="35"/>
    </row>
    <row r="17" spans="1:8" x14ac:dyDescent="0.25">
      <c r="A17" s="27"/>
      <c r="B17" s="2" t="s">
        <v>40</v>
      </c>
      <c r="C17" s="28" t="s">
        <v>413</v>
      </c>
      <c r="D17" s="1"/>
      <c r="E17" s="1"/>
      <c r="F17" s="1"/>
      <c r="G17" s="1"/>
      <c r="H17" s="1"/>
    </row>
    <row r="18" spans="1:8" x14ac:dyDescent="0.25">
      <c r="A18" s="61">
        <v>41708</v>
      </c>
      <c r="B18" s="61"/>
      <c r="C18" s="61"/>
      <c r="D18" s="61"/>
      <c r="E18" s="61"/>
      <c r="F18" s="61"/>
      <c r="G18" s="23"/>
      <c r="H18" s="1"/>
    </row>
    <row r="19" spans="1:8" x14ac:dyDescent="0.25">
      <c r="A19" s="24" t="s">
        <v>40</v>
      </c>
      <c r="B19" s="2" t="s">
        <v>103</v>
      </c>
      <c r="C19" s="25" t="s">
        <v>50</v>
      </c>
      <c r="D19" s="62"/>
      <c r="E19" s="62"/>
      <c r="F19" s="62"/>
      <c r="G19" s="26">
        <v>41708</v>
      </c>
      <c r="H19" s="1"/>
    </row>
    <row r="20" spans="1:8" x14ac:dyDescent="0.25">
      <c r="A20" s="63">
        <v>41708</v>
      </c>
      <c r="B20" s="63"/>
      <c r="C20" s="63"/>
      <c r="D20" s="63"/>
      <c r="E20" s="63"/>
      <c r="F20" s="63"/>
      <c r="G20" s="20">
        <v>41708</v>
      </c>
      <c r="H20" s="1"/>
    </row>
  </sheetData>
  <mergeCells count="16">
    <mergeCell ref="B13:C13"/>
    <mergeCell ref="A18:F18"/>
    <mergeCell ref="D19:F19"/>
    <mergeCell ref="A20:F20"/>
    <mergeCell ref="A7:C7"/>
    <mergeCell ref="A8:C8"/>
    <mergeCell ref="A9:C9"/>
    <mergeCell ref="A10:C10"/>
    <mergeCell ref="A11:C11"/>
    <mergeCell ref="A12:C12"/>
    <mergeCell ref="A6:C6"/>
    <mergeCell ref="A1:C1"/>
    <mergeCell ref="A2:C2"/>
    <mergeCell ref="A3:C3"/>
    <mergeCell ref="A4:C4"/>
    <mergeCell ref="A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D8213-15D8-4BE9-9114-D6158395601F}">
  <dimension ref="A1:H51"/>
  <sheetViews>
    <sheetView workbookViewId="0">
      <selection activeCell="A7" sqref="A7:C7"/>
    </sheetView>
  </sheetViews>
  <sheetFormatPr defaultRowHeight="15" x14ac:dyDescent="0.25"/>
  <cols>
    <col min="1" max="1" width="18.42578125" customWidth="1"/>
    <col min="2" max="2" width="3.28515625" bestFit="1" customWidth="1"/>
    <col min="3" max="3" width="37" bestFit="1" customWidth="1"/>
    <col min="4" max="4" width="9.28515625" bestFit="1" customWidth="1"/>
    <col min="5" max="5" width="16.85546875" bestFit="1" customWidth="1"/>
    <col min="6" max="6" width="9.85546875" bestFit="1" customWidth="1"/>
    <col min="7" max="7" width="10.5703125" bestFit="1" customWidth="1"/>
    <col min="8" max="8" width="7.5703125" bestFit="1" customWidth="1"/>
  </cols>
  <sheetData>
    <row r="1" spans="1:8" ht="15.75" x14ac:dyDescent="0.25">
      <c r="A1" s="65" t="s">
        <v>873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17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37">
        <v>45474</v>
      </c>
      <c r="B14" s="2" t="s">
        <v>103</v>
      </c>
      <c r="C14" s="60" t="s">
        <v>104</v>
      </c>
      <c r="D14" s="60"/>
      <c r="E14" s="60"/>
      <c r="F14" s="38">
        <v>146210</v>
      </c>
      <c r="G14" s="39"/>
      <c r="H14" s="1"/>
    </row>
    <row r="15" spans="1:8" x14ac:dyDescent="0.25">
      <c r="A15" s="29">
        <v>45480</v>
      </c>
      <c r="B15" s="3" t="s">
        <v>105</v>
      </c>
      <c r="C15" s="30" t="s">
        <v>567</v>
      </c>
      <c r="D15" s="31" t="s">
        <v>48</v>
      </c>
      <c r="E15" s="32" t="s">
        <v>838</v>
      </c>
      <c r="F15" s="36"/>
      <c r="G15" s="34">
        <v>118044.38</v>
      </c>
      <c r="H15" s="35"/>
    </row>
    <row r="16" spans="1:8" ht="24" x14ac:dyDescent="0.25">
      <c r="A16" s="27"/>
      <c r="B16" s="2" t="s">
        <v>40</v>
      </c>
      <c r="C16" s="43" t="s">
        <v>839</v>
      </c>
      <c r="D16" s="1"/>
      <c r="E16" s="1"/>
      <c r="F16" s="1"/>
      <c r="G16" s="1"/>
      <c r="H16" s="1"/>
    </row>
    <row r="17" spans="1:8" x14ac:dyDescent="0.25">
      <c r="A17" s="29">
        <v>45481</v>
      </c>
      <c r="B17" s="3" t="s">
        <v>105</v>
      </c>
      <c r="C17" s="30" t="s">
        <v>567</v>
      </c>
      <c r="D17" s="31" t="s">
        <v>48</v>
      </c>
      <c r="E17" s="32" t="s">
        <v>840</v>
      </c>
      <c r="F17" s="36"/>
      <c r="G17" s="34">
        <v>187500</v>
      </c>
      <c r="H17" s="35"/>
    </row>
    <row r="18" spans="1:8" ht="24" x14ac:dyDescent="0.25">
      <c r="A18" s="27"/>
      <c r="B18" s="2" t="s">
        <v>40</v>
      </c>
      <c r="C18" s="43" t="s">
        <v>841</v>
      </c>
      <c r="D18" s="1"/>
      <c r="E18" s="1"/>
      <c r="F18" s="1"/>
      <c r="G18" s="1"/>
      <c r="H18" s="1"/>
    </row>
    <row r="19" spans="1:8" x14ac:dyDescent="0.25">
      <c r="A19" s="29">
        <v>45483</v>
      </c>
      <c r="B19" s="3" t="s">
        <v>105</v>
      </c>
      <c r="C19" s="30" t="s">
        <v>567</v>
      </c>
      <c r="D19" s="31" t="s">
        <v>48</v>
      </c>
      <c r="E19" s="32" t="s">
        <v>842</v>
      </c>
      <c r="F19" s="36"/>
      <c r="G19" s="34">
        <v>148365</v>
      </c>
      <c r="H19" s="35"/>
    </row>
    <row r="20" spans="1:8" ht="48" x14ac:dyDescent="0.25">
      <c r="A20" s="27"/>
      <c r="B20" s="2" t="s">
        <v>40</v>
      </c>
      <c r="C20" s="43" t="s">
        <v>843</v>
      </c>
      <c r="D20" s="1"/>
      <c r="E20" s="1"/>
      <c r="F20" s="1"/>
      <c r="G20" s="1"/>
      <c r="H20" s="1"/>
    </row>
    <row r="21" spans="1:8" x14ac:dyDescent="0.25">
      <c r="A21" s="29">
        <v>45493</v>
      </c>
      <c r="B21" s="3" t="s">
        <v>105</v>
      </c>
      <c r="C21" s="30" t="s">
        <v>567</v>
      </c>
      <c r="D21" s="31" t="s">
        <v>48</v>
      </c>
      <c r="E21" s="32" t="s">
        <v>844</v>
      </c>
      <c r="F21" s="36"/>
      <c r="G21" s="34">
        <v>141300</v>
      </c>
      <c r="H21" s="35"/>
    </row>
    <row r="22" spans="1:8" ht="48" x14ac:dyDescent="0.25">
      <c r="A22" s="27"/>
      <c r="B22" s="2" t="s">
        <v>40</v>
      </c>
      <c r="C22" s="43" t="s">
        <v>845</v>
      </c>
      <c r="D22" s="1"/>
      <c r="E22" s="1"/>
      <c r="F22" s="1"/>
      <c r="G22" s="1"/>
      <c r="H22" s="1"/>
    </row>
    <row r="23" spans="1:8" x14ac:dyDescent="0.25">
      <c r="A23" s="29">
        <v>45506</v>
      </c>
      <c r="B23" s="3" t="s">
        <v>105</v>
      </c>
      <c r="C23" s="30" t="s">
        <v>567</v>
      </c>
      <c r="D23" s="31" t="s">
        <v>48</v>
      </c>
      <c r="E23" s="32" t="s">
        <v>846</v>
      </c>
      <c r="F23" s="36"/>
      <c r="G23" s="34">
        <v>141300</v>
      </c>
      <c r="H23" s="35"/>
    </row>
    <row r="24" spans="1:8" ht="24" x14ac:dyDescent="0.25">
      <c r="A24" s="27"/>
      <c r="B24" s="2" t="s">
        <v>40</v>
      </c>
      <c r="C24" s="43" t="s">
        <v>847</v>
      </c>
      <c r="D24" s="1"/>
      <c r="E24" s="1"/>
      <c r="F24" s="1"/>
      <c r="G24" s="1"/>
      <c r="H24" s="1"/>
    </row>
    <row r="25" spans="1:8" x14ac:dyDescent="0.25">
      <c r="A25" s="29">
        <v>45506</v>
      </c>
      <c r="B25" s="3" t="s">
        <v>105</v>
      </c>
      <c r="C25" s="30" t="s">
        <v>567</v>
      </c>
      <c r="D25" s="31" t="s">
        <v>48</v>
      </c>
      <c r="E25" s="32" t="s">
        <v>848</v>
      </c>
      <c r="F25" s="36"/>
      <c r="G25" s="34">
        <v>118044.38</v>
      </c>
      <c r="H25" s="35"/>
    </row>
    <row r="26" spans="1:8" ht="24" x14ac:dyDescent="0.25">
      <c r="A26" s="27"/>
      <c r="B26" s="2" t="s">
        <v>40</v>
      </c>
      <c r="C26" s="43" t="s">
        <v>849</v>
      </c>
      <c r="D26" s="1"/>
      <c r="E26" s="1"/>
      <c r="F26" s="1"/>
      <c r="G26" s="1"/>
      <c r="H26" s="1"/>
    </row>
    <row r="27" spans="1:8" x14ac:dyDescent="0.25">
      <c r="A27" s="29">
        <v>45514</v>
      </c>
      <c r="B27" s="3" t="s">
        <v>103</v>
      </c>
      <c r="C27" s="30" t="s">
        <v>567</v>
      </c>
      <c r="D27" s="31" t="s">
        <v>63</v>
      </c>
      <c r="E27" s="32" t="s">
        <v>850</v>
      </c>
      <c r="F27" s="36"/>
      <c r="G27" s="35"/>
      <c r="H27" s="34">
        <v>7560</v>
      </c>
    </row>
    <row r="28" spans="1:8" ht="36" x14ac:dyDescent="0.25">
      <c r="A28" s="27"/>
      <c r="B28" s="2" t="s">
        <v>40</v>
      </c>
      <c r="C28" s="43" t="s">
        <v>851</v>
      </c>
      <c r="D28" s="1"/>
      <c r="E28" s="1"/>
      <c r="F28" s="1"/>
      <c r="G28" s="1"/>
      <c r="H28" s="1"/>
    </row>
    <row r="29" spans="1:8" x14ac:dyDescent="0.25">
      <c r="A29" s="29">
        <v>45514</v>
      </c>
      <c r="B29" s="3" t="s">
        <v>103</v>
      </c>
      <c r="C29" s="30" t="s">
        <v>567</v>
      </c>
      <c r="D29" s="31" t="s">
        <v>63</v>
      </c>
      <c r="E29" s="32" t="s">
        <v>852</v>
      </c>
      <c r="F29" s="36"/>
      <c r="G29" s="35"/>
      <c r="H29" s="34">
        <v>7200</v>
      </c>
    </row>
    <row r="30" spans="1:8" ht="36" x14ac:dyDescent="0.25">
      <c r="A30" s="27"/>
      <c r="B30" s="2" t="s">
        <v>40</v>
      </c>
      <c r="C30" s="43" t="s">
        <v>853</v>
      </c>
      <c r="D30" s="1"/>
      <c r="E30" s="1"/>
      <c r="F30" s="1"/>
      <c r="G30" s="1"/>
      <c r="H30" s="1"/>
    </row>
    <row r="31" spans="1:8" x14ac:dyDescent="0.25">
      <c r="A31" s="29">
        <v>45518</v>
      </c>
      <c r="B31" s="3" t="s">
        <v>105</v>
      </c>
      <c r="C31" s="30" t="s">
        <v>567</v>
      </c>
      <c r="D31" s="31" t="s">
        <v>48</v>
      </c>
      <c r="E31" s="32" t="s">
        <v>854</v>
      </c>
      <c r="F31" s="36"/>
      <c r="G31" s="34">
        <v>107859</v>
      </c>
      <c r="H31" s="35"/>
    </row>
    <row r="32" spans="1:8" ht="24" x14ac:dyDescent="0.25">
      <c r="A32" s="27"/>
      <c r="B32" s="2" t="s">
        <v>40</v>
      </c>
      <c r="C32" s="43" t="s">
        <v>855</v>
      </c>
      <c r="D32" s="1"/>
      <c r="E32" s="1"/>
      <c r="F32" s="1"/>
      <c r="G32" s="1"/>
      <c r="H32" s="1"/>
    </row>
    <row r="33" spans="1:8" x14ac:dyDescent="0.25">
      <c r="A33" s="29">
        <v>45520</v>
      </c>
      <c r="B33" s="3" t="s">
        <v>105</v>
      </c>
      <c r="C33" s="30" t="s">
        <v>567</v>
      </c>
      <c r="D33" s="31" t="s">
        <v>48</v>
      </c>
      <c r="E33" s="32" t="s">
        <v>856</v>
      </c>
      <c r="F33" s="36"/>
      <c r="G33" s="34">
        <v>141300</v>
      </c>
      <c r="H33" s="35"/>
    </row>
    <row r="34" spans="1:8" ht="24" x14ac:dyDescent="0.25">
      <c r="A34" s="27"/>
      <c r="B34" s="2" t="s">
        <v>40</v>
      </c>
      <c r="C34" s="43" t="s">
        <v>857</v>
      </c>
      <c r="D34" s="1"/>
      <c r="E34" s="1"/>
      <c r="F34" s="1"/>
      <c r="G34" s="1"/>
      <c r="H34" s="1"/>
    </row>
    <row r="35" spans="1:8" x14ac:dyDescent="0.25">
      <c r="A35" s="29">
        <v>45524</v>
      </c>
      <c r="B35" s="3" t="s">
        <v>105</v>
      </c>
      <c r="C35" s="30" t="s">
        <v>567</v>
      </c>
      <c r="D35" s="31" t="s">
        <v>48</v>
      </c>
      <c r="E35" s="32" t="s">
        <v>858</v>
      </c>
      <c r="F35" s="36"/>
      <c r="G35" s="34">
        <v>119280.75</v>
      </c>
      <c r="H35" s="35"/>
    </row>
    <row r="36" spans="1:8" ht="24" x14ac:dyDescent="0.25">
      <c r="A36" s="27"/>
      <c r="B36" s="2" t="s">
        <v>40</v>
      </c>
      <c r="C36" s="43" t="s">
        <v>859</v>
      </c>
      <c r="D36" s="1"/>
      <c r="E36" s="1"/>
      <c r="F36" s="1"/>
      <c r="G36" s="1"/>
      <c r="H36" s="1"/>
    </row>
    <row r="37" spans="1:8" x14ac:dyDescent="0.25">
      <c r="A37" s="29">
        <v>45524</v>
      </c>
      <c r="B37" s="3" t="s">
        <v>105</v>
      </c>
      <c r="C37" s="30" t="s">
        <v>860</v>
      </c>
      <c r="D37" s="31" t="s">
        <v>48</v>
      </c>
      <c r="E37" s="32" t="s">
        <v>861</v>
      </c>
      <c r="F37" s="36"/>
      <c r="G37" s="34">
        <v>24300</v>
      </c>
      <c r="H37" s="35"/>
    </row>
    <row r="38" spans="1:8" ht="24" x14ac:dyDescent="0.25">
      <c r="A38" s="27"/>
      <c r="B38" s="2" t="s">
        <v>40</v>
      </c>
      <c r="C38" s="43" t="s">
        <v>862</v>
      </c>
      <c r="D38" s="1"/>
      <c r="E38" s="1"/>
      <c r="F38" s="1"/>
      <c r="G38" s="1"/>
      <c r="H38" s="1"/>
    </row>
    <row r="39" spans="1:8" x14ac:dyDescent="0.25">
      <c r="A39" s="29">
        <v>45524</v>
      </c>
      <c r="B39" s="3" t="s">
        <v>105</v>
      </c>
      <c r="C39" s="30" t="s">
        <v>567</v>
      </c>
      <c r="D39" s="31" t="s">
        <v>48</v>
      </c>
      <c r="E39" s="32" t="s">
        <v>863</v>
      </c>
      <c r="F39" s="36"/>
      <c r="G39" s="34">
        <v>150484.5</v>
      </c>
      <c r="H39" s="35"/>
    </row>
    <row r="40" spans="1:8" ht="36" x14ac:dyDescent="0.25">
      <c r="A40" s="27"/>
      <c r="B40" s="2" t="s">
        <v>40</v>
      </c>
      <c r="C40" s="43" t="s">
        <v>864</v>
      </c>
      <c r="D40" s="1"/>
      <c r="E40" s="1"/>
      <c r="F40" s="1"/>
      <c r="G40" s="1"/>
      <c r="H40" s="1"/>
    </row>
    <row r="41" spans="1:8" x14ac:dyDescent="0.25">
      <c r="A41" s="29">
        <v>45547</v>
      </c>
      <c r="B41" s="3" t="s">
        <v>105</v>
      </c>
      <c r="C41" s="30" t="s">
        <v>567</v>
      </c>
      <c r="D41" s="31" t="s">
        <v>48</v>
      </c>
      <c r="E41" s="32" t="s">
        <v>865</v>
      </c>
      <c r="F41" s="36"/>
      <c r="G41" s="34">
        <v>156366</v>
      </c>
      <c r="H41" s="35"/>
    </row>
    <row r="42" spans="1:8" ht="24" x14ac:dyDescent="0.25">
      <c r="A42" s="27"/>
      <c r="B42" s="2" t="s">
        <v>40</v>
      </c>
      <c r="C42" s="43" t="s">
        <v>866</v>
      </c>
      <c r="D42" s="1"/>
      <c r="E42" s="1"/>
      <c r="F42" s="1"/>
      <c r="G42" s="1"/>
      <c r="H42" s="1"/>
    </row>
    <row r="43" spans="1:8" x14ac:dyDescent="0.25">
      <c r="A43" s="29">
        <v>45558</v>
      </c>
      <c r="B43" s="3" t="s">
        <v>105</v>
      </c>
      <c r="C43" s="30" t="s">
        <v>567</v>
      </c>
      <c r="D43" s="31" t="s">
        <v>48</v>
      </c>
      <c r="E43" s="32" t="s">
        <v>867</v>
      </c>
      <c r="F43" s="36"/>
      <c r="G43" s="34">
        <v>138915</v>
      </c>
      <c r="H43" s="35"/>
    </row>
    <row r="44" spans="1:8" ht="24" x14ac:dyDescent="0.25">
      <c r="A44" s="27"/>
      <c r="B44" s="2" t="s">
        <v>40</v>
      </c>
      <c r="C44" s="43" t="s">
        <v>868</v>
      </c>
      <c r="D44" s="1"/>
      <c r="E44" s="1"/>
      <c r="F44" s="1"/>
      <c r="G44" s="1"/>
      <c r="H44" s="1"/>
    </row>
    <row r="45" spans="1:8" x14ac:dyDescent="0.25">
      <c r="A45" s="29">
        <v>45558</v>
      </c>
      <c r="B45" s="3" t="s">
        <v>105</v>
      </c>
      <c r="C45" s="30" t="s">
        <v>567</v>
      </c>
      <c r="D45" s="31" t="s">
        <v>48</v>
      </c>
      <c r="E45" s="32" t="s">
        <v>869</v>
      </c>
      <c r="F45" s="36"/>
      <c r="G45" s="34">
        <v>142380</v>
      </c>
      <c r="H45" s="35"/>
    </row>
    <row r="46" spans="1:8" ht="24" x14ac:dyDescent="0.25">
      <c r="A46" s="27"/>
      <c r="B46" s="2" t="s">
        <v>40</v>
      </c>
      <c r="C46" s="43" t="s">
        <v>870</v>
      </c>
      <c r="D46" s="1"/>
      <c r="E46" s="1"/>
      <c r="F46" s="1"/>
      <c r="G46" s="1"/>
      <c r="H46" s="1"/>
    </row>
    <row r="47" spans="1:8" x14ac:dyDescent="0.25">
      <c r="A47" s="29">
        <v>45565</v>
      </c>
      <c r="B47" s="3" t="s">
        <v>105</v>
      </c>
      <c r="C47" s="30" t="s">
        <v>860</v>
      </c>
      <c r="D47" s="31" t="s">
        <v>48</v>
      </c>
      <c r="E47" s="32" t="s">
        <v>871</v>
      </c>
      <c r="F47" s="36"/>
      <c r="G47" s="34">
        <v>47520</v>
      </c>
      <c r="H47" s="35"/>
    </row>
    <row r="48" spans="1:8" ht="24" x14ac:dyDescent="0.25">
      <c r="A48" s="27"/>
      <c r="B48" s="2" t="s">
        <v>40</v>
      </c>
      <c r="C48" s="43" t="s">
        <v>872</v>
      </c>
      <c r="D48" s="1"/>
      <c r="E48" s="1"/>
      <c r="F48" s="1"/>
      <c r="G48" s="1"/>
      <c r="H48" s="1"/>
    </row>
    <row r="49" spans="1:8" x14ac:dyDescent="0.25">
      <c r="A49" s="61">
        <v>2029169.01</v>
      </c>
      <c r="B49" s="61"/>
      <c r="C49" s="61"/>
      <c r="D49" s="61"/>
      <c r="E49" s="61"/>
      <c r="F49" s="61"/>
      <c r="G49" s="22">
        <v>14760</v>
      </c>
      <c r="H49" s="1"/>
    </row>
    <row r="50" spans="1:8" x14ac:dyDescent="0.25">
      <c r="A50" s="24" t="s">
        <v>40</v>
      </c>
      <c r="B50" s="2" t="s">
        <v>103</v>
      </c>
      <c r="C50" s="25" t="s">
        <v>50</v>
      </c>
      <c r="D50" s="62"/>
      <c r="E50" s="62"/>
      <c r="F50" s="62"/>
      <c r="G50" s="26">
        <v>2014409.01</v>
      </c>
      <c r="H50" s="1"/>
    </row>
    <row r="51" spans="1:8" x14ac:dyDescent="0.25">
      <c r="A51" s="63">
        <v>2029169.01</v>
      </c>
      <c r="B51" s="63"/>
      <c r="C51" s="63"/>
      <c r="D51" s="63"/>
      <c r="E51" s="63"/>
      <c r="F51" s="63"/>
      <c r="G51" s="20">
        <v>2029169.01</v>
      </c>
      <c r="H51" s="1"/>
    </row>
  </sheetData>
  <mergeCells count="17">
    <mergeCell ref="A12:C12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B13:C13"/>
    <mergeCell ref="C14:E14"/>
    <mergeCell ref="A49:F49"/>
    <mergeCell ref="D50:F50"/>
    <mergeCell ref="A51:F5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E2CCE-381C-4111-9A8F-4342EFAD424B}">
  <dimension ref="A1:H29"/>
  <sheetViews>
    <sheetView workbookViewId="0">
      <selection activeCell="G25" sqref="G25"/>
    </sheetView>
  </sheetViews>
  <sheetFormatPr defaultRowHeight="15" x14ac:dyDescent="0.25"/>
  <cols>
    <col min="1" max="1" width="8.42578125" bestFit="1" customWidth="1"/>
    <col min="2" max="2" width="3.28515625" bestFit="1" customWidth="1"/>
    <col min="3" max="3" width="22.5703125" bestFit="1" customWidth="1"/>
    <col min="4" max="4" width="8" bestFit="1" customWidth="1"/>
    <col min="5" max="5" width="7" bestFit="1" customWidth="1"/>
    <col min="6" max="6" width="9.85546875" bestFit="1" customWidth="1"/>
    <col min="7" max="7" width="9.5703125" bestFit="1" customWidth="1"/>
    <col min="8" max="8" width="5.8554687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22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37">
        <v>45474</v>
      </c>
      <c r="B14" s="2" t="s">
        <v>103</v>
      </c>
      <c r="C14" s="60" t="s">
        <v>104</v>
      </c>
      <c r="D14" s="60"/>
      <c r="E14" s="60"/>
      <c r="F14" s="38">
        <v>684560</v>
      </c>
      <c r="G14" s="39"/>
      <c r="H14" s="1"/>
    </row>
    <row r="15" spans="1:8" x14ac:dyDescent="0.25">
      <c r="A15" s="29">
        <v>45474</v>
      </c>
      <c r="B15" s="3" t="s">
        <v>105</v>
      </c>
      <c r="C15" s="30" t="s">
        <v>414</v>
      </c>
      <c r="D15" s="31" t="s">
        <v>48</v>
      </c>
      <c r="E15" s="32" t="s">
        <v>415</v>
      </c>
      <c r="F15" s="36"/>
      <c r="G15" s="44">
        <v>19120</v>
      </c>
      <c r="H15" s="35"/>
    </row>
    <row r="16" spans="1:8" x14ac:dyDescent="0.25">
      <c r="A16" s="27"/>
      <c r="B16" s="2" t="s">
        <v>40</v>
      </c>
      <c r="C16" s="28" t="s">
        <v>416</v>
      </c>
      <c r="D16" s="1"/>
      <c r="E16" s="1"/>
      <c r="F16" s="1"/>
      <c r="G16" s="1"/>
      <c r="H16" s="1"/>
    </row>
    <row r="17" spans="1:8" x14ac:dyDescent="0.25">
      <c r="A17" s="29">
        <v>45474</v>
      </c>
      <c r="B17" s="3" t="s">
        <v>105</v>
      </c>
      <c r="C17" s="30" t="s">
        <v>414</v>
      </c>
      <c r="D17" s="31" t="s">
        <v>48</v>
      </c>
      <c r="E17" s="32" t="s">
        <v>417</v>
      </c>
      <c r="F17" s="36"/>
      <c r="G17" s="44">
        <v>59880</v>
      </c>
      <c r="H17" s="35"/>
    </row>
    <row r="18" spans="1:8" x14ac:dyDescent="0.25">
      <c r="A18" s="27"/>
      <c r="B18" s="2" t="s">
        <v>40</v>
      </c>
      <c r="C18" s="28" t="s">
        <v>418</v>
      </c>
      <c r="D18" s="1"/>
      <c r="E18" s="1"/>
      <c r="F18" s="1"/>
      <c r="G18" s="1"/>
      <c r="H18" s="1"/>
    </row>
    <row r="19" spans="1:8" x14ac:dyDescent="0.25">
      <c r="A19" s="29">
        <v>45474</v>
      </c>
      <c r="B19" s="3" t="s">
        <v>105</v>
      </c>
      <c r="C19" s="30" t="s">
        <v>414</v>
      </c>
      <c r="D19" s="31" t="s">
        <v>48</v>
      </c>
      <c r="E19" s="32" t="s">
        <v>419</v>
      </c>
      <c r="F19" s="36"/>
      <c r="G19" s="44">
        <v>40810</v>
      </c>
      <c r="H19" s="35"/>
    </row>
    <row r="20" spans="1:8" x14ac:dyDescent="0.25">
      <c r="A20" s="27"/>
      <c r="B20" s="2" t="s">
        <v>40</v>
      </c>
      <c r="C20" s="28" t="s">
        <v>420</v>
      </c>
      <c r="D20" s="1"/>
      <c r="E20" s="1"/>
      <c r="F20" s="1"/>
      <c r="G20" s="1"/>
      <c r="H20" s="1"/>
    </row>
    <row r="21" spans="1:8" x14ac:dyDescent="0.25">
      <c r="A21" s="29">
        <v>45474</v>
      </c>
      <c r="B21" s="3" t="s">
        <v>105</v>
      </c>
      <c r="C21" s="30" t="s">
        <v>414</v>
      </c>
      <c r="D21" s="31" t="s">
        <v>48</v>
      </c>
      <c r="E21" s="32" t="s">
        <v>421</v>
      </c>
      <c r="F21" s="36"/>
      <c r="G21" s="44">
        <v>76900</v>
      </c>
      <c r="H21" s="35"/>
    </row>
    <row r="22" spans="1:8" x14ac:dyDescent="0.25">
      <c r="A22" s="27"/>
      <c r="B22" s="2" t="s">
        <v>40</v>
      </c>
      <c r="C22" s="28" t="s">
        <v>422</v>
      </c>
      <c r="D22" s="1"/>
      <c r="E22" s="1"/>
      <c r="F22" s="1"/>
      <c r="G22" s="1"/>
      <c r="H22" s="1"/>
    </row>
    <row r="23" spans="1:8" x14ac:dyDescent="0.25">
      <c r="A23" s="29">
        <v>45504</v>
      </c>
      <c r="B23" s="3" t="s">
        <v>105</v>
      </c>
      <c r="C23" s="30" t="s">
        <v>414</v>
      </c>
      <c r="D23" s="31" t="s">
        <v>48</v>
      </c>
      <c r="E23" s="32" t="s">
        <v>423</v>
      </c>
      <c r="F23" s="36"/>
      <c r="G23" s="34">
        <v>19800</v>
      </c>
      <c r="H23" s="35"/>
    </row>
    <row r="24" spans="1:8" x14ac:dyDescent="0.25">
      <c r="A24" s="27"/>
      <c r="B24" s="2" t="s">
        <v>40</v>
      </c>
      <c r="C24" s="28" t="s">
        <v>424</v>
      </c>
      <c r="D24" s="1"/>
      <c r="E24" s="1"/>
      <c r="F24" s="1"/>
      <c r="G24" s="1"/>
      <c r="H24" s="1"/>
    </row>
    <row r="25" spans="1:8" x14ac:dyDescent="0.25">
      <c r="A25" s="29">
        <v>45504</v>
      </c>
      <c r="B25" s="3" t="s">
        <v>105</v>
      </c>
      <c r="C25" s="30" t="s">
        <v>414</v>
      </c>
      <c r="D25" s="31" t="s">
        <v>48</v>
      </c>
      <c r="E25" s="32" t="s">
        <v>425</v>
      </c>
      <c r="F25" s="36"/>
      <c r="G25" s="44">
        <v>43000</v>
      </c>
      <c r="H25" s="35"/>
    </row>
    <row r="26" spans="1:8" x14ac:dyDescent="0.25">
      <c r="A26" s="27"/>
      <c r="B26" s="2" t="s">
        <v>40</v>
      </c>
      <c r="C26" s="28" t="s">
        <v>426</v>
      </c>
      <c r="D26" s="1"/>
      <c r="E26" s="1"/>
      <c r="F26" s="1"/>
      <c r="G26" s="1"/>
      <c r="H26" s="1"/>
    </row>
    <row r="27" spans="1:8" x14ac:dyDescent="0.25">
      <c r="A27" s="61">
        <v>944070</v>
      </c>
      <c r="B27" s="61"/>
      <c r="C27" s="61"/>
      <c r="D27" s="61"/>
      <c r="E27" s="61"/>
      <c r="F27" s="61"/>
      <c r="G27" s="23"/>
      <c r="H27" s="1"/>
    </row>
    <row r="28" spans="1:8" x14ac:dyDescent="0.25">
      <c r="A28" s="24" t="s">
        <v>40</v>
      </c>
      <c r="B28" s="2" t="s">
        <v>103</v>
      </c>
      <c r="C28" s="25" t="s">
        <v>50</v>
      </c>
      <c r="D28" s="62"/>
      <c r="E28" s="62"/>
      <c r="F28" s="62"/>
      <c r="G28" s="26">
        <v>944070</v>
      </c>
      <c r="H28" s="1"/>
    </row>
    <row r="29" spans="1:8" x14ac:dyDescent="0.25">
      <c r="A29" s="63">
        <v>944070</v>
      </c>
      <c r="B29" s="63"/>
      <c r="C29" s="63"/>
      <c r="D29" s="63"/>
      <c r="E29" s="63"/>
      <c r="F29" s="63"/>
      <c r="G29" s="20">
        <v>944070</v>
      </c>
      <c r="H29" s="1"/>
    </row>
  </sheetData>
  <mergeCells count="17">
    <mergeCell ref="B13:C13"/>
    <mergeCell ref="C14:E14"/>
    <mergeCell ref="A27:F27"/>
    <mergeCell ref="D28:F28"/>
    <mergeCell ref="A29:F29"/>
    <mergeCell ref="A12:C12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98A1C-A68E-4E58-B839-D86293222898}">
  <dimension ref="A1:H19"/>
  <sheetViews>
    <sheetView workbookViewId="0">
      <selection sqref="A1:C1"/>
    </sheetView>
  </sheetViews>
  <sheetFormatPr defaultRowHeight="15" x14ac:dyDescent="0.25"/>
  <cols>
    <col min="1" max="1" width="8.42578125" bestFit="1" customWidth="1"/>
    <col min="2" max="2" width="3.28515625" bestFit="1" customWidth="1"/>
    <col min="3" max="3" width="26.85546875" bestFit="1" customWidth="1"/>
    <col min="4" max="4" width="8" bestFit="1" customWidth="1"/>
    <col min="5" max="5" width="7" bestFit="1" customWidth="1"/>
    <col min="6" max="7" width="11.5703125" bestFit="1" customWidth="1"/>
    <col min="8" max="8" width="5.8554687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94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37">
        <v>45474</v>
      </c>
      <c r="B14" s="2" t="s">
        <v>103</v>
      </c>
      <c r="C14" s="60" t="s">
        <v>104</v>
      </c>
      <c r="D14" s="60"/>
      <c r="E14" s="60"/>
      <c r="F14" s="38">
        <v>18013702.579999998</v>
      </c>
      <c r="G14" s="39"/>
      <c r="H14" s="1"/>
    </row>
    <row r="15" spans="1:8" x14ac:dyDescent="0.25">
      <c r="A15" s="29">
        <v>45504</v>
      </c>
      <c r="B15" s="3" t="s">
        <v>105</v>
      </c>
      <c r="C15" s="30" t="s">
        <v>428</v>
      </c>
      <c r="D15" s="31" t="s">
        <v>77</v>
      </c>
      <c r="E15" s="32" t="s">
        <v>429</v>
      </c>
      <c r="F15" s="36"/>
      <c r="G15" s="34">
        <v>2912472.17</v>
      </c>
      <c r="H15" s="35"/>
    </row>
    <row r="16" spans="1:8" x14ac:dyDescent="0.25">
      <c r="A16" s="27"/>
      <c r="B16" s="2" t="s">
        <v>40</v>
      </c>
      <c r="C16" s="43" t="s">
        <v>430</v>
      </c>
      <c r="D16" s="1"/>
      <c r="E16" s="1"/>
      <c r="F16" s="1"/>
      <c r="G16" s="1"/>
      <c r="H16" s="1"/>
    </row>
    <row r="17" spans="1:8" x14ac:dyDescent="0.25">
      <c r="A17" s="61">
        <v>20926174.75</v>
      </c>
      <c r="B17" s="61"/>
      <c r="C17" s="61"/>
      <c r="D17" s="61"/>
      <c r="E17" s="61"/>
      <c r="F17" s="61"/>
      <c r="G17" s="23"/>
      <c r="H17" s="1"/>
    </row>
    <row r="18" spans="1:8" x14ac:dyDescent="0.25">
      <c r="A18" s="24" t="s">
        <v>40</v>
      </c>
      <c r="B18" s="2" t="s">
        <v>103</v>
      </c>
      <c r="C18" s="25" t="s">
        <v>50</v>
      </c>
      <c r="D18" s="62"/>
      <c r="E18" s="62"/>
      <c r="F18" s="62"/>
      <c r="G18" s="26">
        <v>20926174.75</v>
      </c>
      <c r="H18" s="1"/>
    </row>
    <row r="19" spans="1:8" x14ac:dyDescent="0.25">
      <c r="A19" s="63">
        <v>20926174.75</v>
      </c>
      <c r="B19" s="63"/>
      <c r="C19" s="63"/>
      <c r="D19" s="63"/>
      <c r="E19" s="63"/>
      <c r="F19" s="63"/>
      <c r="G19" s="20">
        <v>20926174.75</v>
      </c>
      <c r="H19" s="1"/>
    </row>
  </sheetData>
  <mergeCells count="17">
    <mergeCell ref="B13:C13"/>
    <mergeCell ref="C14:E14"/>
    <mergeCell ref="A17:F17"/>
    <mergeCell ref="D18:F18"/>
    <mergeCell ref="A19:F19"/>
    <mergeCell ref="A12:C12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234E2-722E-48C7-8808-0E8EFFE583CB}">
  <dimension ref="A1:H93"/>
  <sheetViews>
    <sheetView topLeftCell="A4" workbookViewId="0">
      <selection activeCell="G35" sqref="G35"/>
    </sheetView>
  </sheetViews>
  <sheetFormatPr defaultRowHeight="15" x14ac:dyDescent="0.25"/>
  <cols>
    <col min="1" max="1" width="9.28515625" bestFit="1" customWidth="1"/>
    <col min="2" max="2" width="3.28515625" bestFit="1" customWidth="1"/>
    <col min="3" max="3" width="45.140625" bestFit="1" customWidth="1"/>
    <col min="4" max="4" width="9.28515625" bestFit="1" customWidth="1"/>
    <col min="5" max="5" width="14.140625" bestFit="1" customWidth="1"/>
    <col min="6" max="7" width="11.5703125" bestFit="1" customWidth="1"/>
    <col min="8" max="8" width="8.570312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24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37">
        <v>45474</v>
      </c>
      <c r="B14" s="2" t="s">
        <v>103</v>
      </c>
      <c r="C14" s="60" t="s">
        <v>104</v>
      </c>
      <c r="D14" s="60"/>
      <c r="E14" s="60"/>
      <c r="F14" s="38">
        <v>22000739.5</v>
      </c>
      <c r="G14" s="39"/>
      <c r="H14" s="1"/>
    </row>
    <row r="15" spans="1:8" x14ac:dyDescent="0.25">
      <c r="A15" s="29">
        <v>45474</v>
      </c>
      <c r="B15" s="3" t="s">
        <v>105</v>
      </c>
      <c r="C15" s="30" t="s">
        <v>431</v>
      </c>
      <c r="D15" s="31" t="s">
        <v>48</v>
      </c>
      <c r="E15" s="32" t="s">
        <v>432</v>
      </c>
      <c r="F15" s="36"/>
      <c r="G15" s="44">
        <v>73300</v>
      </c>
      <c r="H15" s="35"/>
    </row>
    <row r="16" spans="1:8" x14ac:dyDescent="0.25">
      <c r="A16" s="27"/>
      <c r="B16" s="2" t="s">
        <v>40</v>
      </c>
      <c r="C16" s="28" t="s">
        <v>433</v>
      </c>
      <c r="D16" s="1"/>
      <c r="E16" s="1"/>
      <c r="F16" s="1"/>
      <c r="G16" s="1"/>
      <c r="H16" s="1"/>
    </row>
    <row r="17" spans="1:8" x14ac:dyDescent="0.25">
      <c r="A17" s="29">
        <v>45478</v>
      </c>
      <c r="B17" s="3" t="s">
        <v>105</v>
      </c>
      <c r="C17" s="30" t="s">
        <v>434</v>
      </c>
      <c r="D17" s="31" t="s">
        <v>48</v>
      </c>
      <c r="E17" s="32" t="s">
        <v>435</v>
      </c>
      <c r="F17" s="36"/>
      <c r="G17" s="34">
        <v>51494.5</v>
      </c>
      <c r="H17" s="35"/>
    </row>
    <row r="18" spans="1:8" x14ac:dyDescent="0.25">
      <c r="A18" s="27"/>
      <c r="B18" s="2" t="s">
        <v>40</v>
      </c>
      <c r="C18" s="28" t="s">
        <v>436</v>
      </c>
      <c r="D18" s="1"/>
      <c r="E18" s="1"/>
      <c r="F18" s="1"/>
      <c r="G18" s="1"/>
      <c r="H18" s="1"/>
    </row>
    <row r="19" spans="1:8" x14ac:dyDescent="0.25">
      <c r="A19" s="29">
        <v>45483</v>
      </c>
      <c r="B19" s="3" t="s">
        <v>105</v>
      </c>
      <c r="C19" s="30" t="s">
        <v>437</v>
      </c>
      <c r="D19" s="31" t="s">
        <v>48</v>
      </c>
      <c r="E19" s="32" t="s">
        <v>438</v>
      </c>
      <c r="F19" s="36"/>
      <c r="G19" s="44">
        <v>64050</v>
      </c>
      <c r="H19" s="35"/>
    </row>
    <row r="20" spans="1:8" x14ac:dyDescent="0.25">
      <c r="A20" s="27"/>
      <c r="B20" s="2" t="s">
        <v>40</v>
      </c>
      <c r="C20" s="28" t="s">
        <v>439</v>
      </c>
      <c r="D20" s="1"/>
      <c r="E20" s="1"/>
      <c r="F20" s="1"/>
      <c r="G20" s="1"/>
      <c r="H20" s="1"/>
    </row>
    <row r="21" spans="1:8" x14ac:dyDescent="0.25">
      <c r="A21" s="29">
        <v>45483</v>
      </c>
      <c r="B21" s="3" t="s">
        <v>105</v>
      </c>
      <c r="C21" s="30" t="s">
        <v>437</v>
      </c>
      <c r="D21" s="31" t="s">
        <v>48</v>
      </c>
      <c r="E21" s="32" t="s">
        <v>440</v>
      </c>
      <c r="F21" s="36"/>
      <c r="G21" s="44">
        <v>64050</v>
      </c>
      <c r="H21" s="35"/>
    </row>
    <row r="22" spans="1:8" x14ac:dyDescent="0.25">
      <c r="A22" s="27"/>
      <c r="B22" s="2" t="s">
        <v>40</v>
      </c>
      <c r="C22" s="28" t="s">
        <v>441</v>
      </c>
      <c r="D22" s="1"/>
      <c r="E22" s="1"/>
      <c r="F22" s="1"/>
      <c r="G22" s="1"/>
      <c r="H22" s="1"/>
    </row>
    <row r="23" spans="1:8" x14ac:dyDescent="0.25">
      <c r="A23" s="29">
        <v>45483</v>
      </c>
      <c r="B23" s="3" t="s">
        <v>105</v>
      </c>
      <c r="C23" s="30" t="s">
        <v>437</v>
      </c>
      <c r="D23" s="31" t="s">
        <v>48</v>
      </c>
      <c r="E23" s="32" t="s">
        <v>70</v>
      </c>
      <c r="F23" s="36"/>
      <c r="G23" s="44">
        <v>64050</v>
      </c>
      <c r="H23" s="35"/>
    </row>
    <row r="24" spans="1:8" x14ac:dyDescent="0.25">
      <c r="A24" s="27"/>
      <c r="B24" s="2" t="s">
        <v>40</v>
      </c>
      <c r="C24" s="28" t="s">
        <v>442</v>
      </c>
      <c r="D24" s="1"/>
      <c r="E24" s="1"/>
      <c r="F24" s="1"/>
      <c r="G24" s="1"/>
      <c r="H24" s="1"/>
    </row>
    <row r="25" spans="1:8" x14ac:dyDescent="0.25">
      <c r="A25" s="29">
        <v>45484</v>
      </c>
      <c r="B25" s="3" t="s">
        <v>105</v>
      </c>
      <c r="C25" s="30" t="s">
        <v>431</v>
      </c>
      <c r="D25" s="31" t="s">
        <v>48</v>
      </c>
      <c r="E25" s="32" t="s">
        <v>443</v>
      </c>
      <c r="F25" s="36"/>
      <c r="G25" s="34">
        <v>49250</v>
      </c>
      <c r="H25" s="35"/>
    </row>
    <row r="26" spans="1:8" x14ac:dyDescent="0.25">
      <c r="A26" s="27"/>
      <c r="B26" s="2" t="s">
        <v>40</v>
      </c>
      <c r="C26" s="28" t="s">
        <v>444</v>
      </c>
      <c r="D26" s="1"/>
      <c r="E26" s="1"/>
      <c r="F26" s="1"/>
      <c r="G26" s="1"/>
      <c r="H26" s="1"/>
    </row>
    <row r="27" spans="1:8" x14ac:dyDescent="0.25">
      <c r="A27" s="29">
        <v>45490</v>
      </c>
      <c r="B27" s="3" t="s">
        <v>105</v>
      </c>
      <c r="C27" s="30" t="s">
        <v>445</v>
      </c>
      <c r="D27" s="31" t="s">
        <v>48</v>
      </c>
      <c r="E27" s="32" t="s">
        <v>446</v>
      </c>
      <c r="F27" s="36"/>
      <c r="G27" s="34">
        <v>27000</v>
      </c>
      <c r="H27" s="35"/>
    </row>
    <row r="28" spans="1:8" x14ac:dyDescent="0.25">
      <c r="A28" s="27"/>
      <c r="B28" s="2" t="s">
        <v>40</v>
      </c>
      <c r="C28" s="28" t="s">
        <v>447</v>
      </c>
      <c r="D28" s="1"/>
      <c r="E28" s="1"/>
      <c r="F28" s="1"/>
      <c r="G28" s="1"/>
      <c r="H28" s="1"/>
    </row>
    <row r="29" spans="1:8" x14ac:dyDescent="0.25">
      <c r="A29" s="29">
        <v>45500</v>
      </c>
      <c r="B29" s="3" t="s">
        <v>105</v>
      </c>
      <c r="C29" s="30" t="s">
        <v>62</v>
      </c>
      <c r="D29" s="31" t="s">
        <v>48</v>
      </c>
      <c r="E29" s="32" t="s">
        <v>448</v>
      </c>
      <c r="F29" s="36"/>
      <c r="G29" s="34">
        <v>1649781</v>
      </c>
      <c r="H29" s="35"/>
    </row>
    <row r="30" spans="1:8" x14ac:dyDescent="0.25">
      <c r="A30" s="27"/>
      <c r="B30" s="2" t="s">
        <v>40</v>
      </c>
      <c r="C30" s="28" t="s">
        <v>449</v>
      </c>
      <c r="D30" s="1"/>
      <c r="E30" s="1"/>
      <c r="F30" s="1"/>
      <c r="G30" s="1"/>
      <c r="H30" s="1"/>
    </row>
    <row r="31" spans="1:8" x14ac:dyDescent="0.25">
      <c r="A31" s="29">
        <v>45512</v>
      </c>
      <c r="B31" s="3" t="s">
        <v>105</v>
      </c>
      <c r="C31" s="30" t="s">
        <v>62</v>
      </c>
      <c r="D31" s="31" t="s">
        <v>48</v>
      </c>
      <c r="E31" s="32" t="s">
        <v>450</v>
      </c>
      <c r="F31" s="36"/>
      <c r="G31" s="34">
        <v>1649781</v>
      </c>
      <c r="H31" s="35"/>
    </row>
    <row r="32" spans="1:8" x14ac:dyDescent="0.25">
      <c r="A32" s="27"/>
      <c r="B32" s="2" t="s">
        <v>40</v>
      </c>
      <c r="C32" s="28" t="s">
        <v>451</v>
      </c>
      <c r="D32" s="1"/>
      <c r="E32" s="1"/>
      <c r="F32" s="1"/>
      <c r="G32" s="1"/>
      <c r="H32" s="1"/>
    </row>
    <row r="33" spans="1:8" x14ac:dyDescent="0.25">
      <c r="A33" s="29">
        <v>45516</v>
      </c>
      <c r="B33" s="3" t="s">
        <v>105</v>
      </c>
      <c r="C33" s="30" t="s">
        <v>437</v>
      </c>
      <c r="D33" s="31" t="s">
        <v>48</v>
      </c>
      <c r="E33" s="32" t="s">
        <v>452</v>
      </c>
      <c r="F33" s="36"/>
      <c r="G33" s="34">
        <v>34062</v>
      </c>
      <c r="H33" s="35"/>
    </row>
    <row r="34" spans="1:8" x14ac:dyDescent="0.25">
      <c r="A34" s="27"/>
      <c r="B34" s="2" t="s">
        <v>40</v>
      </c>
      <c r="C34" s="28" t="s">
        <v>453</v>
      </c>
      <c r="D34" s="1"/>
      <c r="E34" s="1"/>
      <c r="F34" s="1"/>
      <c r="G34" s="1"/>
      <c r="H34" s="1"/>
    </row>
    <row r="35" spans="1:8" x14ac:dyDescent="0.25">
      <c r="A35" s="29">
        <v>45516</v>
      </c>
      <c r="B35" s="3" t="s">
        <v>105</v>
      </c>
      <c r="C35" s="30" t="s">
        <v>437</v>
      </c>
      <c r="D35" s="31" t="s">
        <v>48</v>
      </c>
      <c r="E35" s="32" t="s">
        <v>454</v>
      </c>
      <c r="F35" s="36"/>
      <c r="G35" s="34">
        <v>34062</v>
      </c>
      <c r="H35" s="35"/>
    </row>
    <row r="36" spans="1:8" x14ac:dyDescent="0.25">
      <c r="A36" s="27"/>
      <c r="B36" s="2" t="s">
        <v>40</v>
      </c>
      <c r="C36" s="28" t="s">
        <v>455</v>
      </c>
      <c r="D36" s="1"/>
      <c r="E36" s="1"/>
      <c r="F36" s="1"/>
      <c r="G36" s="1"/>
      <c r="H36" s="1"/>
    </row>
    <row r="37" spans="1:8" x14ac:dyDescent="0.25">
      <c r="A37" s="29">
        <v>45516</v>
      </c>
      <c r="B37" s="3" t="s">
        <v>105</v>
      </c>
      <c r="C37" s="30" t="s">
        <v>437</v>
      </c>
      <c r="D37" s="31" t="s">
        <v>48</v>
      </c>
      <c r="E37" s="32" t="s">
        <v>423</v>
      </c>
      <c r="F37" s="36"/>
      <c r="G37" s="34">
        <v>34062</v>
      </c>
      <c r="H37" s="35"/>
    </row>
    <row r="38" spans="1:8" x14ac:dyDescent="0.25">
      <c r="A38" s="27"/>
      <c r="B38" s="2" t="s">
        <v>40</v>
      </c>
      <c r="C38" s="28" t="s">
        <v>456</v>
      </c>
      <c r="D38" s="1"/>
      <c r="E38" s="1"/>
      <c r="F38" s="1"/>
      <c r="G38" s="1"/>
      <c r="H38" s="1"/>
    </row>
    <row r="39" spans="1:8" x14ac:dyDescent="0.25">
      <c r="A39" s="29">
        <v>45516</v>
      </c>
      <c r="B39" s="3" t="s">
        <v>105</v>
      </c>
      <c r="C39" s="30" t="s">
        <v>437</v>
      </c>
      <c r="D39" s="31" t="s">
        <v>48</v>
      </c>
      <c r="E39" s="32" t="s">
        <v>425</v>
      </c>
      <c r="F39" s="36"/>
      <c r="G39" s="34">
        <v>34062</v>
      </c>
      <c r="H39" s="35"/>
    </row>
    <row r="40" spans="1:8" x14ac:dyDescent="0.25">
      <c r="A40" s="27"/>
      <c r="B40" s="2" t="s">
        <v>40</v>
      </c>
      <c r="C40" s="28" t="s">
        <v>457</v>
      </c>
      <c r="D40" s="1"/>
      <c r="E40" s="1"/>
      <c r="F40" s="1"/>
      <c r="G40" s="1"/>
      <c r="H40" s="1"/>
    </row>
    <row r="41" spans="1:8" x14ac:dyDescent="0.25">
      <c r="A41" s="29">
        <v>45527</v>
      </c>
      <c r="B41" s="3" t="s">
        <v>105</v>
      </c>
      <c r="C41" s="30" t="s">
        <v>62</v>
      </c>
      <c r="D41" s="31" t="s">
        <v>48</v>
      </c>
      <c r="E41" s="32" t="s">
        <v>458</v>
      </c>
      <c r="F41" s="36"/>
      <c r="G41" s="34">
        <v>1649781</v>
      </c>
      <c r="H41" s="35"/>
    </row>
    <row r="42" spans="1:8" x14ac:dyDescent="0.25">
      <c r="A42" s="27"/>
      <c r="B42" s="2" t="s">
        <v>40</v>
      </c>
      <c r="C42" s="28" t="s">
        <v>459</v>
      </c>
      <c r="D42" s="1"/>
      <c r="E42" s="1"/>
      <c r="F42" s="1"/>
      <c r="G42" s="1"/>
      <c r="H42" s="1"/>
    </row>
    <row r="43" spans="1:8" x14ac:dyDescent="0.25">
      <c r="A43" s="29">
        <v>45534</v>
      </c>
      <c r="B43" s="3" t="s">
        <v>105</v>
      </c>
      <c r="C43" s="30" t="s">
        <v>62</v>
      </c>
      <c r="D43" s="31" t="s">
        <v>48</v>
      </c>
      <c r="E43" s="32" t="s">
        <v>460</v>
      </c>
      <c r="F43" s="36"/>
      <c r="G43" s="34">
        <v>1649781</v>
      </c>
      <c r="H43" s="35"/>
    </row>
    <row r="44" spans="1:8" x14ac:dyDescent="0.25">
      <c r="A44" s="27"/>
      <c r="B44" s="2" t="s">
        <v>40</v>
      </c>
      <c r="C44" s="28" t="s">
        <v>461</v>
      </c>
      <c r="D44" s="1"/>
      <c r="E44" s="1"/>
      <c r="F44" s="1"/>
      <c r="G44" s="1"/>
      <c r="H44" s="1"/>
    </row>
    <row r="45" spans="1:8" x14ac:dyDescent="0.25">
      <c r="A45" s="29">
        <v>45544</v>
      </c>
      <c r="B45" s="3" t="s">
        <v>105</v>
      </c>
      <c r="C45" s="30" t="s">
        <v>62</v>
      </c>
      <c r="D45" s="31" t="s">
        <v>48</v>
      </c>
      <c r="E45" s="32" t="s">
        <v>462</v>
      </c>
      <c r="F45" s="36"/>
      <c r="G45" s="34">
        <v>1649781</v>
      </c>
      <c r="H45" s="35"/>
    </row>
    <row r="46" spans="1:8" x14ac:dyDescent="0.25">
      <c r="A46" s="27"/>
      <c r="B46" s="2" t="s">
        <v>40</v>
      </c>
      <c r="C46" s="28" t="s">
        <v>463</v>
      </c>
      <c r="D46" s="1"/>
      <c r="E46" s="1"/>
      <c r="F46" s="1"/>
      <c r="G46" s="1"/>
      <c r="H46" s="1"/>
    </row>
    <row r="47" spans="1:8" x14ac:dyDescent="0.25">
      <c r="A47" s="29">
        <v>45546</v>
      </c>
      <c r="B47" s="3" t="s">
        <v>105</v>
      </c>
      <c r="C47" s="30" t="s">
        <v>464</v>
      </c>
      <c r="D47" s="31" t="s">
        <v>48</v>
      </c>
      <c r="E47" s="32" t="s">
        <v>465</v>
      </c>
      <c r="F47" s="36"/>
      <c r="G47" s="34">
        <v>70900</v>
      </c>
      <c r="H47" s="35"/>
    </row>
    <row r="48" spans="1:8" x14ac:dyDescent="0.25">
      <c r="A48" s="27"/>
      <c r="B48" s="2" t="s">
        <v>40</v>
      </c>
      <c r="C48" s="28" t="s">
        <v>466</v>
      </c>
      <c r="D48" s="1"/>
      <c r="E48" s="1"/>
      <c r="F48" s="1"/>
      <c r="G48" s="1"/>
      <c r="H48" s="1"/>
    </row>
    <row r="49" spans="1:8" x14ac:dyDescent="0.25">
      <c r="A49" s="29">
        <v>45547</v>
      </c>
      <c r="B49" s="3" t="s">
        <v>105</v>
      </c>
      <c r="C49" s="30" t="s">
        <v>62</v>
      </c>
      <c r="D49" s="31" t="s">
        <v>48</v>
      </c>
      <c r="E49" s="32" t="s">
        <v>467</v>
      </c>
      <c r="F49" s="36"/>
      <c r="G49" s="34">
        <v>1649781</v>
      </c>
      <c r="H49" s="35"/>
    </row>
    <row r="50" spans="1:8" x14ac:dyDescent="0.25">
      <c r="A50" s="27"/>
      <c r="B50" s="2" t="s">
        <v>40</v>
      </c>
      <c r="C50" s="28" t="s">
        <v>468</v>
      </c>
      <c r="D50" s="1"/>
      <c r="E50" s="1"/>
      <c r="F50" s="1"/>
      <c r="G50" s="1"/>
      <c r="H50" s="1"/>
    </row>
    <row r="51" spans="1:8" x14ac:dyDescent="0.25">
      <c r="A51" s="29">
        <v>45558</v>
      </c>
      <c r="B51" s="3" t="s">
        <v>105</v>
      </c>
      <c r="C51" s="30" t="s">
        <v>62</v>
      </c>
      <c r="D51" s="31" t="s">
        <v>48</v>
      </c>
      <c r="E51" s="32" t="s">
        <v>469</v>
      </c>
      <c r="F51" s="36"/>
      <c r="G51" s="34">
        <v>1649781</v>
      </c>
      <c r="H51" s="35"/>
    </row>
    <row r="52" spans="1:8" x14ac:dyDescent="0.25">
      <c r="A52" s="27"/>
      <c r="B52" s="2" t="s">
        <v>40</v>
      </c>
      <c r="C52" s="28" t="s">
        <v>470</v>
      </c>
      <c r="D52" s="1"/>
      <c r="E52" s="1"/>
      <c r="F52" s="1"/>
      <c r="G52" s="1"/>
      <c r="H52" s="1"/>
    </row>
    <row r="53" spans="1:8" x14ac:dyDescent="0.25">
      <c r="A53" s="29">
        <v>45563</v>
      </c>
      <c r="B53" s="3" t="s">
        <v>103</v>
      </c>
      <c r="C53" s="30" t="s">
        <v>62</v>
      </c>
      <c r="D53" s="31" t="s">
        <v>63</v>
      </c>
      <c r="E53" s="32" t="s">
        <v>471</v>
      </c>
      <c r="F53" s="36"/>
      <c r="G53" s="35"/>
      <c r="H53" s="34">
        <v>27260</v>
      </c>
    </row>
    <row r="54" spans="1:8" x14ac:dyDescent="0.25">
      <c r="A54" s="27"/>
      <c r="B54" s="2" t="s">
        <v>40</v>
      </c>
      <c r="C54" s="28" t="s">
        <v>472</v>
      </c>
      <c r="D54" s="1"/>
      <c r="E54" s="1"/>
      <c r="F54" s="1"/>
      <c r="G54" s="1"/>
      <c r="H54" s="1"/>
    </row>
    <row r="55" spans="1:8" x14ac:dyDescent="0.25">
      <c r="A55" s="29">
        <v>45563</v>
      </c>
      <c r="B55" s="3" t="s">
        <v>103</v>
      </c>
      <c r="C55" s="30" t="s">
        <v>62</v>
      </c>
      <c r="D55" s="31" t="s">
        <v>63</v>
      </c>
      <c r="E55" s="32" t="s">
        <v>473</v>
      </c>
      <c r="F55" s="36"/>
      <c r="G55" s="35"/>
      <c r="H55" s="34">
        <v>12500</v>
      </c>
    </row>
    <row r="56" spans="1:8" x14ac:dyDescent="0.25">
      <c r="A56" s="27"/>
      <c r="B56" s="2" t="s">
        <v>40</v>
      </c>
      <c r="C56" s="28" t="s">
        <v>474</v>
      </c>
      <c r="D56" s="1"/>
      <c r="E56" s="1"/>
      <c r="F56" s="1"/>
      <c r="G56" s="1"/>
      <c r="H56" s="1"/>
    </row>
    <row r="57" spans="1:8" x14ac:dyDescent="0.25">
      <c r="A57" s="29">
        <v>45563</v>
      </c>
      <c r="B57" s="3" t="s">
        <v>103</v>
      </c>
      <c r="C57" s="30" t="s">
        <v>62</v>
      </c>
      <c r="D57" s="31" t="s">
        <v>63</v>
      </c>
      <c r="E57" s="32" t="s">
        <v>475</v>
      </c>
      <c r="F57" s="36"/>
      <c r="G57" s="35"/>
      <c r="H57" s="34">
        <v>3350</v>
      </c>
    </row>
    <row r="58" spans="1:8" x14ac:dyDescent="0.25">
      <c r="A58" s="27"/>
      <c r="B58" s="2" t="s">
        <v>40</v>
      </c>
      <c r="C58" s="28" t="s">
        <v>476</v>
      </c>
      <c r="D58" s="1"/>
      <c r="E58" s="1"/>
      <c r="F58" s="1"/>
      <c r="G58" s="1"/>
      <c r="H58" s="1"/>
    </row>
    <row r="59" spans="1:8" x14ac:dyDescent="0.25">
      <c r="A59" s="29">
        <v>45565</v>
      </c>
      <c r="B59" s="3" t="s">
        <v>105</v>
      </c>
      <c r="C59" s="30" t="s">
        <v>62</v>
      </c>
      <c r="D59" s="31" t="s">
        <v>48</v>
      </c>
      <c r="E59" s="32" t="s">
        <v>477</v>
      </c>
      <c r="F59" s="36"/>
      <c r="G59" s="34">
        <v>1649781</v>
      </c>
      <c r="H59" s="35"/>
    </row>
    <row r="60" spans="1:8" x14ac:dyDescent="0.25">
      <c r="A60" s="27"/>
      <c r="B60" s="2" t="s">
        <v>40</v>
      </c>
      <c r="C60" s="28" t="s">
        <v>478</v>
      </c>
      <c r="D60" s="1"/>
      <c r="E60" s="1"/>
      <c r="F60" s="1"/>
      <c r="G60" s="1"/>
      <c r="H60" s="1"/>
    </row>
    <row r="61" spans="1:8" x14ac:dyDescent="0.25">
      <c r="A61" s="29">
        <v>45565</v>
      </c>
      <c r="B61" s="3" t="s">
        <v>105</v>
      </c>
      <c r="C61" s="30" t="s">
        <v>62</v>
      </c>
      <c r="D61" s="31" t="s">
        <v>48</v>
      </c>
      <c r="E61" s="32" t="s">
        <v>479</v>
      </c>
      <c r="F61" s="36"/>
      <c r="G61" s="34">
        <v>1768410</v>
      </c>
      <c r="H61" s="35"/>
    </row>
    <row r="62" spans="1:8" x14ac:dyDescent="0.25">
      <c r="A62" s="27"/>
      <c r="B62" s="2" t="s">
        <v>40</v>
      </c>
      <c r="C62" s="28" t="s">
        <v>480</v>
      </c>
      <c r="D62" s="1"/>
      <c r="E62" s="1"/>
      <c r="F62" s="1"/>
      <c r="G62" s="1"/>
      <c r="H62" s="1"/>
    </row>
    <row r="63" spans="1:8" x14ac:dyDescent="0.25">
      <c r="A63" s="29">
        <v>45565</v>
      </c>
      <c r="B63" s="3" t="s">
        <v>105</v>
      </c>
      <c r="C63" s="30" t="s">
        <v>62</v>
      </c>
      <c r="D63" s="31" t="s">
        <v>48</v>
      </c>
      <c r="E63" s="32" t="s">
        <v>481</v>
      </c>
      <c r="F63" s="36"/>
      <c r="G63" s="34">
        <v>943740</v>
      </c>
      <c r="H63" s="35"/>
    </row>
    <row r="64" spans="1:8" x14ac:dyDescent="0.25">
      <c r="A64" s="27"/>
      <c r="B64" s="2" t="s">
        <v>40</v>
      </c>
      <c r="C64" s="28" t="s">
        <v>482</v>
      </c>
      <c r="D64" s="1"/>
      <c r="E64" s="1"/>
      <c r="F64" s="1"/>
      <c r="G64" s="1"/>
      <c r="H64" s="1"/>
    </row>
    <row r="65" spans="1:8" x14ac:dyDescent="0.25">
      <c r="A65" s="29">
        <v>45565</v>
      </c>
      <c r="B65" s="3" t="s">
        <v>103</v>
      </c>
      <c r="C65" s="30" t="s">
        <v>62</v>
      </c>
      <c r="D65" s="31" t="s">
        <v>63</v>
      </c>
      <c r="E65" s="32" t="s">
        <v>483</v>
      </c>
      <c r="F65" s="36"/>
      <c r="G65" s="35"/>
      <c r="H65" s="34">
        <v>9200</v>
      </c>
    </row>
    <row r="66" spans="1:8" x14ac:dyDescent="0.25">
      <c r="A66" s="27"/>
      <c r="B66" s="2" t="s">
        <v>40</v>
      </c>
      <c r="C66" s="28" t="s">
        <v>484</v>
      </c>
      <c r="D66" s="1"/>
      <c r="E66" s="1"/>
      <c r="F66" s="1"/>
      <c r="G66" s="1"/>
      <c r="H66" s="1"/>
    </row>
    <row r="67" spans="1:8" x14ac:dyDescent="0.25">
      <c r="A67" s="29">
        <v>45565</v>
      </c>
      <c r="B67" s="3" t="s">
        <v>103</v>
      </c>
      <c r="C67" s="30" t="s">
        <v>62</v>
      </c>
      <c r="D67" s="31" t="s">
        <v>63</v>
      </c>
      <c r="E67" s="32" t="s">
        <v>485</v>
      </c>
      <c r="F67" s="36"/>
      <c r="G67" s="35"/>
      <c r="H67" s="34">
        <v>9000</v>
      </c>
    </row>
    <row r="68" spans="1:8" x14ac:dyDescent="0.25">
      <c r="A68" s="27"/>
      <c r="B68" s="2" t="s">
        <v>40</v>
      </c>
      <c r="C68" s="28" t="s">
        <v>486</v>
      </c>
      <c r="D68" s="1"/>
      <c r="E68" s="1"/>
      <c r="F68" s="1"/>
      <c r="G68" s="1"/>
      <c r="H68" s="1"/>
    </row>
    <row r="69" spans="1:8" x14ac:dyDescent="0.25">
      <c r="A69" s="29">
        <v>45565</v>
      </c>
      <c r="B69" s="3" t="s">
        <v>103</v>
      </c>
      <c r="C69" s="30" t="s">
        <v>62</v>
      </c>
      <c r="D69" s="31" t="s">
        <v>63</v>
      </c>
      <c r="E69" s="32" t="s">
        <v>487</v>
      </c>
      <c r="F69" s="36"/>
      <c r="G69" s="35"/>
      <c r="H69" s="34">
        <v>13640</v>
      </c>
    </row>
    <row r="70" spans="1:8" x14ac:dyDescent="0.25">
      <c r="A70" s="27"/>
      <c r="B70" s="2" t="s">
        <v>40</v>
      </c>
      <c r="C70" s="28" t="s">
        <v>488</v>
      </c>
      <c r="D70" s="1"/>
      <c r="E70" s="1"/>
      <c r="F70" s="1"/>
      <c r="G70" s="1"/>
      <c r="H70" s="1"/>
    </row>
    <row r="71" spans="1:8" x14ac:dyDescent="0.25">
      <c r="A71" s="29">
        <v>45565</v>
      </c>
      <c r="B71" s="3" t="s">
        <v>103</v>
      </c>
      <c r="C71" s="30" t="s">
        <v>62</v>
      </c>
      <c r="D71" s="31" t="s">
        <v>63</v>
      </c>
      <c r="E71" s="32" t="s">
        <v>489</v>
      </c>
      <c r="F71" s="36"/>
      <c r="G71" s="35"/>
      <c r="H71" s="34">
        <v>5200</v>
      </c>
    </row>
    <row r="72" spans="1:8" x14ac:dyDescent="0.25">
      <c r="A72" s="27"/>
      <c r="B72" s="2" t="s">
        <v>40</v>
      </c>
      <c r="C72" s="28" t="s">
        <v>490</v>
      </c>
      <c r="D72" s="1"/>
      <c r="E72" s="1"/>
      <c r="F72" s="1"/>
      <c r="G72" s="1"/>
      <c r="H72" s="1"/>
    </row>
    <row r="73" spans="1:8" x14ac:dyDescent="0.25">
      <c r="A73" s="29">
        <v>45565</v>
      </c>
      <c r="B73" s="3" t="s">
        <v>103</v>
      </c>
      <c r="C73" s="30" t="s">
        <v>62</v>
      </c>
      <c r="D73" s="31" t="s">
        <v>63</v>
      </c>
      <c r="E73" s="32" t="s">
        <v>491</v>
      </c>
      <c r="F73" s="36"/>
      <c r="G73" s="35"/>
      <c r="H73" s="34">
        <v>5060</v>
      </c>
    </row>
    <row r="74" spans="1:8" x14ac:dyDescent="0.25">
      <c r="A74" s="27"/>
      <c r="B74" s="2" t="s">
        <v>40</v>
      </c>
      <c r="C74" s="28" t="s">
        <v>492</v>
      </c>
      <c r="D74" s="1"/>
      <c r="E74" s="1"/>
      <c r="F74" s="1"/>
      <c r="G74" s="1"/>
      <c r="H74" s="1"/>
    </row>
    <row r="75" spans="1:8" x14ac:dyDescent="0.25">
      <c r="A75" s="29">
        <v>45565</v>
      </c>
      <c r="B75" s="3" t="s">
        <v>103</v>
      </c>
      <c r="C75" s="30" t="s">
        <v>62</v>
      </c>
      <c r="D75" s="31" t="s">
        <v>63</v>
      </c>
      <c r="E75" s="32" t="s">
        <v>493</v>
      </c>
      <c r="F75" s="36"/>
      <c r="G75" s="35"/>
      <c r="H75" s="34">
        <v>4250</v>
      </c>
    </row>
    <row r="76" spans="1:8" x14ac:dyDescent="0.25">
      <c r="A76" s="27"/>
      <c r="B76" s="2" t="s">
        <v>40</v>
      </c>
      <c r="C76" s="28" t="s">
        <v>494</v>
      </c>
      <c r="D76" s="1"/>
      <c r="E76" s="1"/>
      <c r="F76" s="1"/>
      <c r="G76" s="1"/>
      <c r="H76" s="1"/>
    </row>
    <row r="77" spans="1:8" x14ac:dyDescent="0.25">
      <c r="A77" s="29">
        <v>45565</v>
      </c>
      <c r="B77" s="3" t="s">
        <v>103</v>
      </c>
      <c r="C77" s="30" t="s">
        <v>62</v>
      </c>
      <c r="D77" s="31" t="s">
        <v>63</v>
      </c>
      <c r="E77" s="32" t="s">
        <v>495</v>
      </c>
      <c r="F77" s="36"/>
      <c r="G77" s="35"/>
      <c r="H77" s="34">
        <v>13940</v>
      </c>
    </row>
    <row r="78" spans="1:8" x14ac:dyDescent="0.25">
      <c r="A78" s="27"/>
      <c r="B78" s="2" t="s">
        <v>40</v>
      </c>
      <c r="C78" s="28" t="s">
        <v>496</v>
      </c>
      <c r="D78" s="1"/>
      <c r="E78" s="1"/>
      <c r="F78" s="1"/>
      <c r="G78" s="1"/>
      <c r="H78" s="1"/>
    </row>
    <row r="79" spans="1:8" x14ac:dyDescent="0.25">
      <c r="A79" s="29">
        <v>45565</v>
      </c>
      <c r="B79" s="3" t="s">
        <v>103</v>
      </c>
      <c r="C79" s="30" t="s">
        <v>62</v>
      </c>
      <c r="D79" s="31" t="s">
        <v>63</v>
      </c>
      <c r="E79" s="32" t="s">
        <v>497</v>
      </c>
      <c r="F79" s="36"/>
      <c r="G79" s="35"/>
      <c r="H79" s="34">
        <v>14385</v>
      </c>
    </row>
    <row r="80" spans="1:8" x14ac:dyDescent="0.25">
      <c r="A80" s="27"/>
      <c r="B80" s="2" t="s">
        <v>40</v>
      </c>
      <c r="C80" s="28" t="s">
        <v>498</v>
      </c>
      <c r="D80" s="1"/>
      <c r="E80" s="1"/>
      <c r="F80" s="1"/>
      <c r="G80" s="1"/>
      <c r="H80" s="1"/>
    </row>
    <row r="81" spans="1:8" x14ac:dyDescent="0.25">
      <c r="A81" s="29">
        <v>45565</v>
      </c>
      <c r="B81" s="3" t="s">
        <v>103</v>
      </c>
      <c r="C81" s="30" t="s">
        <v>62</v>
      </c>
      <c r="D81" s="31" t="s">
        <v>63</v>
      </c>
      <c r="E81" s="32" t="s">
        <v>499</v>
      </c>
      <c r="F81" s="36"/>
      <c r="G81" s="35"/>
      <c r="H81" s="34">
        <v>15350</v>
      </c>
    </row>
    <row r="82" spans="1:8" x14ac:dyDescent="0.25">
      <c r="A82" s="27"/>
      <c r="B82" s="2" t="s">
        <v>40</v>
      </c>
      <c r="C82" s="28" t="s">
        <v>500</v>
      </c>
      <c r="D82" s="1"/>
      <c r="E82" s="1"/>
      <c r="F82" s="1"/>
      <c r="G82" s="1"/>
      <c r="H82" s="1"/>
    </row>
    <row r="83" spans="1:8" x14ac:dyDescent="0.25">
      <c r="A83" s="29">
        <v>45565</v>
      </c>
      <c r="B83" s="3" t="s">
        <v>103</v>
      </c>
      <c r="C83" s="30" t="s">
        <v>62</v>
      </c>
      <c r="D83" s="31" t="s">
        <v>63</v>
      </c>
      <c r="E83" s="32" t="s">
        <v>501</v>
      </c>
      <c r="F83" s="36"/>
      <c r="G83" s="35"/>
      <c r="H83" s="34">
        <v>11910</v>
      </c>
    </row>
    <row r="84" spans="1:8" x14ac:dyDescent="0.25">
      <c r="A84" s="27"/>
      <c r="B84" s="2" t="s">
        <v>40</v>
      </c>
      <c r="C84" s="28" t="s">
        <v>502</v>
      </c>
      <c r="D84" s="1"/>
      <c r="E84" s="1"/>
      <c r="F84" s="1"/>
      <c r="G84" s="1"/>
      <c r="H84" s="1"/>
    </row>
    <row r="85" spans="1:8" x14ac:dyDescent="0.25">
      <c r="A85" s="29">
        <v>45565</v>
      </c>
      <c r="B85" s="3" t="s">
        <v>103</v>
      </c>
      <c r="C85" s="30" t="s">
        <v>62</v>
      </c>
      <c r="D85" s="31" t="s">
        <v>63</v>
      </c>
      <c r="E85" s="32" t="s">
        <v>503</v>
      </c>
      <c r="F85" s="36"/>
      <c r="G85" s="35"/>
      <c r="H85" s="34">
        <v>13930</v>
      </c>
    </row>
    <row r="86" spans="1:8" x14ac:dyDescent="0.25">
      <c r="A86" s="27"/>
      <c r="B86" s="2" t="s">
        <v>40</v>
      </c>
      <c r="C86" s="28" t="s">
        <v>504</v>
      </c>
      <c r="D86" s="1"/>
      <c r="E86" s="1"/>
      <c r="F86" s="1"/>
      <c r="G86" s="1"/>
      <c r="H86" s="1"/>
    </row>
    <row r="87" spans="1:8" x14ac:dyDescent="0.25">
      <c r="A87" s="29">
        <v>45565</v>
      </c>
      <c r="B87" s="3" t="s">
        <v>103</v>
      </c>
      <c r="C87" s="30" t="s">
        <v>62</v>
      </c>
      <c r="D87" s="31" t="s">
        <v>63</v>
      </c>
      <c r="E87" s="32" t="s">
        <v>505</v>
      </c>
      <c r="F87" s="36"/>
      <c r="G87" s="35"/>
      <c r="H87" s="34">
        <v>24080</v>
      </c>
    </row>
    <row r="88" spans="1:8" x14ac:dyDescent="0.25">
      <c r="A88" s="27"/>
      <c r="B88" s="2" t="s">
        <v>40</v>
      </c>
      <c r="C88" s="28" t="s">
        <v>506</v>
      </c>
      <c r="D88" s="1"/>
      <c r="E88" s="1"/>
      <c r="F88" s="1"/>
      <c r="G88" s="1"/>
      <c r="H88" s="1"/>
    </row>
    <row r="89" spans="1:8" x14ac:dyDescent="0.25">
      <c r="A89" s="29">
        <v>45565</v>
      </c>
      <c r="B89" s="3" t="s">
        <v>103</v>
      </c>
      <c r="C89" s="30" t="s">
        <v>62</v>
      </c>
      <c r="D89" s="31" t="s">
        <v>63</v>
      </c>
      <c r="E89" s="32" t="s">
        <v>507</v>
      </c>
      <c r="F89" s="36"/>
      <c r="G89" s="35"/>
      <c r="H89" s="34">
        <v>14350</v>
      </c>
    </row>
    <row r="90" spans="1:8" x14ac:dyDescent="0.25">
      <c r="A90" s="27"/>
      <c r="B90" s="2" t="s">
        <v>40</v>
      </c>
      <c r="C90" s="28" t="s">
        <v>508</v>
      </c>
      <c r="D90" s="1"/>
      <c r="E90" s="1"/>
      <c r="F90" s="1"/>
      <c r="G90" s="1"/>
      <c r="H90" s="1"/>
    </row>
    <row r="91" spans="1:8" x14ac:dyDescent="0.25">
      <c r="A91" s="61">
        <v>38511480</v>
      </c>
      <c r="B91" s="61"/>
      <c r="C91" s="61"/>
      <c r="D91" s="61"/>
      <c r="E91" s="61"/>
      <c r="F91" s="61"/>
      <c r="G91" s="22">
        <v>197405</v>
      </c>
      <c r="H91" s="1"/>
    </row>
    <row r="92" spans="1:8" x14ac:dyDescent="0.25">
      <c r="A92" s="24" t="s">
        <v>40</v>
      </c>
      <c r="B92" s="2" t="s">
        <v>103</v>
      </c>
      <c r="C92" s="25" t="s">
        <v>50</v>
      </c>
      <c r="D92" s="62"/>
      <c r="E92" s="62"/>
      <c r="F92" s="62"/>
      <c r="G92" s="26">
        <v>38314075</v>
      </c>
      <c r="H92" s="1"/>
    </row>
    <row r="93" spans="1:8" x14ac:dyDescent="0.25">
      <c r="A93" s="63">
        <v>38511480</v>
      </c>
      <c r="B93" s="63"/>
      <c r="C93" s="63"/>
      <c r="D93" s="63"/>
      <c r="E93" s="63"/>
      <c r="F93" s="63"/>
      <c r="G93" s="20">
        <v>38511480</v>
      </c>
      <c r="H93" s="1"/>
    </row>
  </sheetData>
  <mergeCells count="17">
    <mergeCell ref="B13:C13"/>
    <mergeCell ref="C14:E14"/>
    <mergeCell ref="A91:F91"/>
    <mergeCell ref="D92:F92"/>
    <mergeCell ref="A93:F93"/>
    <mergeCell ref="A12:C12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9AB4E-95FB-4C4B-A1CD-22DBFE2BA669}">
  <dimension ref="A1:H18"/>
  <sheetViews>
    <sheetView workbookViewId="0">
      <selection activeCell="G25" sqref="G25"/>
    </sheetView>
  </sheetViews>
  <sheetFormatPr defaultRowHeight="15" x14ac:dyDescent="0.25"/>
  <cols>
    <col min="2" max="2" width="3.28515625" bestFit="1" customWidth="1"/>
    <col min="3" max="3" width="22.5703125" bestFit="1" customWidth="1"/>
    <col min="4" max="4" width="8" bestFit="1" customWidth="1"/>
    <col min="5" max="5" width="14.5703125" bestFit="1" customWidth="1"/>
    <col min="6" max="6" width="9.85546875" bestFit="1" customWidth="1"/>
    <col min="7" max="7" width="9.5703125" bestFit="1" customWidth="1"/>
    <col min="8" max="8" width="5.8554687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95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16">
        <v>45520</v>
      </c>
      <c r="B14" s="17" t="s">
        <v>105</v>
      </c>
      <c r="C14" s="18" t="s">
        <v>509</v>
      </c>
      <c r="D14" s="11" t="s">
        <v>48</v>
      </c>
      <c r="E14" s="13" t="s">
        <v>510</v>
      </c>
      <c r="F14" s="19"/>
      <c r="G14" s="20">
        <v>280089</v>
      </c>
      <c r="H14" s="21"/>
    </row>
    <row r="15" spans="1:8" x14ac:dyDescent="0.25">
      <c r="A15" s="27"/>
      <c r="B15" s="2" t="s">
        <v>40</v>
      </c>
      <c r="C15" s="28" t="s">
        <v>85</v>
      </c>
      <c r="D15" s="1"/>
      <c r="E15" s="1"/>
      <c r="F15" s="1"/>
      <c r="G15" s="1"/>
      <c r="H15" s="1"/>
    </row>
    <row r="16" spans="1:8" x14ac:dyDescent="0.25">
      <c r="A16" s="61">
        <v>280089</v>
      </c>
      <c r="B16" s="61"/>
      <c r="C16" s="61"/>
      <c r="D16" s="61"/>
      <c r="E16" s="61"/>
      <c r="F16" s="61"/>
      <c r="G16" s="23"/>
      <c r="H16" s="1"/>
    </row>
    <row r="17" spans="1:8" x14ac:dyDescent="0.25">
      <c r="A17" s="24" t="s">
        <v>40</v>
      </c>
      <c r="B17" s="2" t="s">
        <v>103</v>
      </c>
      <c r="C17" s="25" t="s">
        <v>50</v>
      </c>
      <c r="D17" s="62"/>
      <c r="E17" s="62"/>
      <c r="F17" s="62"/>
      <c r="G17" s="26">
        <v>280089</v>
      </c>
      <c r="H17" s="1"/>
    </row>
    <row r="18" spans="1:8" x14ac:dyDescent="0.25">
      <c r="A18" s="63">
        <v>280089</v>
      </c>
      <c r="B18" s="63"/>
      <c r="C18" s="63"/>
      <c r="D18" s="63"/>
      <c r="E18" s="63"/>
      <c r="F18" s="63"/>
      <c r="G18" s="20">
        <v>280089</v>
      </c>
      <c r="H18" s="1"/>
    </row>
  </sheetData>
  <mergeCells count="16">
    <mergeCell ref="B13:C13"/>
    <mergeCell ref="A16:F16"/>
    <mergeCell ref="D17:F17"/>
    <mergeCell ref="A18:F18"/>
    <mergeCell ref="A7:C7"/>
    <mergeCell ref="A8:C8"/>
    <mergeCell ref="A9:C9"/>
    <mergeCell ref="A10:C10"/>
    <mergeCell ref="A11:C11"/>
    <mergeCell ref="A12:C12"/>
    <mergeCell ref="A6:C6"/>
    <mergeCell ref="A1:C1"/>
    <mergeCell ref="A2:C2"/>
    <mergeCell ref="A3:C3"/>
    <mergeCell ref="A4:C4"/>
    <mergeCell ref="A5:C5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D514C-6F4F-4BB2-A410-925C4C059693}">
  <dimension ref="A1:H31"/>
  <sheetViews>
    <sheetView topLeftCell="A7" workbookViewId="0">
      <selection activeCell="G17" sqref="G17"/>
    </sheetView>
  </sheetViews>
  <sheetFormatPr defaultRowHeight="15" x14ac:dyDescent="0.25"/>
  <cols>
    <col min="1" max="1" width="9.28515625" bestFit="1" customWidth="1"/>
    <col min="2" max="2" width="3.28515625" bestFit="1" customWidth="1"/>
    <col min="3" max="3" width="36.5703125" bestFit="1" customWidth="1"/>
    <col min="4" max="4" width="8" bestFit="1" customWidth="1"/>
    <col min="5" max="5" width="9" bestFit="1" customWidth="1"/>
    <col min="6" max="6" width="9.85546875" bestFit="1" customWidth="1"/>
    <col min="7" max="7" width="9.5703125" bestFit="1" customWidth="1"/>
    <col min="8" max="8" width="5.8554687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25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37">
        <v>45474</v>
      </c>
      <c r="B14" s="2" t="s">
        <v>103</v>
      </c>
      <c r="C14" s="60" t="s">
        <v>104</v>
      </c>
      <c r="D14" s="60"/>
      <c r="E14" s="60"/>
      <c r="F14" s="38">
        <v>627080.80000000005</v>
      </c>
      <c r="G14" s="39"/>
      <c r="H14" s="1"/>
    </row>
    <row r="15" spans="1:8" x14ac:dyDescent="0.25">
      <c r="A15" s="29">
        <v>45474</v>
      </c>
      <c r="B15" s="3" t="s">
        <v>105</v>
      </c>
      <c r="C15" s="30" t="s">
        <v>64</v>
      </c>
      <c r="D15" s="31" t="s">
        <v>48</v>
      </c>
      <c r="E15" s="32" t="s">
        <v>59</v>
      </c>
      <c r="F15" s="36"/>
      <c r="G15" s="34">
        <v>89920</v>
      </c>
      <c r="H15" s="35"/>
    </row>
    <row r="16" spans="1:8" ht="24" x14ac:dyDescent="0.25">
      <c r="A16" s="27"/>
      <c r="B16" s="2" t="s">
        <v>40</v>
      </c>
      <c r="C16" s="43" t="s">
        <v>511</v>
      </c>
      <c r="D16" s="1"/>
      <c r="E16" s="1"/>
      <c r="F16" s="1"/>
      <c r="G16" s="1"/>
      <c r="H16" s="1"/>
    </row>
    <row r="17" spans="1:8" x14ac:dyDescent="0.25">
      <c r="A17" s="29">
        <v>45492</v>
      </c>
      <c r="B17" s="3" t="s">
        <v>105</v>
      </c>
      <c r="C17" s="30" t="s">
        <v>64</v>
      </c>
      <c r="D17" s="31" t="s">
        <v>48</v>
      </c>
      <c r="E17" s="32" t="s">
        <v>512</v>
      </c>
      <c r="F17" s="36"/>
      <c r="G17" s="44">
        <v>89920</v>
      </c>
      <c r="H17" s="35"/>
    </row>
    <row r="18" spans="1:8" ht="24" x14ac:dyDescent="0.25">
      <c r="A18" s="27"/>
      <c r="B18" s="2" t="s">
        <v>40</v>
      </c>
      <c r="C18" s="43" t="s">
        <v>513</v>
      </c>
      <c r="D18" s="1"/>
      <c r="E18" s="1"/>
      <c r="F18" s="1"/>
      <c r="G18" s="1"/>
      <c r="H18" s="1"/>
    </row>
    <row r="19" spans="1:8" x14ac:dyDescent="0.25">
      <c r="A19" s="29">
        <v>45504</v>
      </c>
      <c r="B19" s="3" t="s">
        <v>105</v>
      </c>
      <c r="C19" s="30" t="s">
        <v>514</v>
      </c>
      <c r="D19" s="31" t="s">
        <v>48</v>
      </c>
      <c r="E19" s="32" t="s">
        <v>515</v>
      </c>
      <c r="F19" s="36"/>
      <c r="G19" s="34">
        <v>8600</v>
      </c>
      <c r="H19" s="35"/>
    </row>
    <row r="20" spans="1:8" ht="36" x14ac:dyDescent="0.25">
      <c r="A20" s="27"/>
      <c r="B20" s="2" t="s">
        <v>40</v>
      </c>
      <c r="C20" s="43" t="s">
        <v>516</v>
      </c>
      <c r="D20" s="1"/>
      <c r="E20" s="1"/>
      <c r="F20" s="1"/>
      <c r="G20" s="1"/>
      <c r="H20" s="1"/>
    </row>
    <row r="21" spans="1:8" x14ac:dyDescent="0.25">
      <c r="A21" s="29">
        <v>45513</v>
      </c>
      <c r="B21" s="3" t="s">
        <v>105</v>
      </c>
      <c r="C21" s="30" t="s">
        <v>517</v>
      </c>
      <c r="D21" s="31" t="s">
        <v>48</v>
      </c>
      <c r="E21" s="32" t="s">
        <v>518</v>
      </c>
      <c r="F21" s="36"/>
      <c r="G21" s="34">
        <v>20758.830000000002</v>
      </c>
      <c r="H21" s="35"/>
    </row>
    <row r="22" spans="1:8" ht="36" x14ac:dyDescent="0.25">
      <c r="A22" s="27"/>
      <c r="B22" s="2" t="s">
        <v>40</v>
      </c>
      <c r="C22" s="43" t="s">
        <v>519</v>
      </c>
      <c r="D22" s="1"/>
      <c r="E22" s="1"/>
      <c r="F22" s="1"/>
      <c r="G22" s="1"/>
      <c r="H22" s="1"/>
    </row>
    <row r="23" spans="1:8" x14ac:dyDescent="0.25">
      <c r="A23" s="29">
        <v>45520</v>
      </c>
      <c r="B23" s="3" t="s">
        <v>105</v>
      </c>
      <c r="C23" s="30" t="s">
        <v>517</v>
      </c>
      <c r="D23" s="31" t="s">
        <v>48</v>
      </c>
      <c r="E23" s="32" t="s">
        <v>520</v>
      </c>
      <c r="F23" s="36"/>
      <c r="G23" s="34">
        <v>21694.400000000001</v>
      </c>
      <c r="H23" s="35"/>
    </row>
    <row r="24" spans="1:8" ht="24" x14ac:dyDescent="0.25">
      <c r="A24" s="27"/>
      <c r="B24" s="2" t="s">
        <v>40</v>
      </c>
      <c r="C24" s="43" t="s">
        <v>521</v>
      </c>
      <c r="D24" s="1"/>
      <c r="E24" s="1"/>
      <c r="F24" s="1"/>
      <c r="G24" s="1"/>
      <c r="H24" s="1"/>
    </row>
    <row r="25" spans="1:8" x14ac:dyDescent="0.25">
      <c r="A25" s="29">
        <v>45544</v>
      </c>
      <c r="B25" s="3" t="s">
        <v>105</v>
      </c>
      <c r="C25" s="30" t="s">
        <v>517</v>
      </c>
      <c r="D25" s="31" t="s">
        <v>48</v>
      </c>
      <c r="E25" s="32" t="s">
        <v>522</v>
      </c>
      <c r="F25" s="36"/>
      <c r="G25" s="34">
        <v>35829.699999999997</v>
      </c>
      <c r="H25" s="35"/>
    </row>
    <row r="26" spans="1:8" ht="24" x14ac:dyDescent="0.25">
      <c r="A26" s="27"/>
      <c r="B26" s="2" t="s">
        <v>40</v>
      </c>
      <c r="C26" s="43" t="s">
        <v>523</v>
      </c>
      <c r="D26" s="1"/>
      <c r="E26" s="1"/>
      <c r="F26" s="1"/>
      <c r="G26" s="1"/>
      <c r="H26" s="1"/>
    </row>
    <row r="27" spans="1:8" x14ac:dyDescent="0.25">
      <c r="A27" s="29">
        <v>45550</v>
      </c>
      <c r="B27" s="3" t="s">
        <v>105</v>
      </c>
      <c r="C27" s="30" t="s">
        <v>64</v>
      </c>
      <c r="D27" s="31" t="s">
        <v>48</v>
      </c>
      <c r="E27" s="32" t="s">
        <v>524</v>
      </c>
      <c r="F27" s="36"/>
      <c r="G27" s="34">
        <v>89920</v>
      </c>
      <c r="H27" s="35"/>
    </row>
    <row r="28" spans="1:8" ht="36" x14ac:dyDescent="0.25">
      <c r="A28" s="27"/>
      <c r="B28" s="2" t="s">
        <v>40</v>
      </c>
      <c r="C28" s="43" t="s">
        <v>525</v>
      </c>
      <c r="D28" s="1"/>
      <c r="E28" s="1"/>
      <c r="F28" s="1"/>
      <c r="G28" s="1"/>
      <c r="H28" s="1"/>
    </row>
    <row r="29" spans="1:8" x14ac:dyDescent="0.25">
      <c r="A29" s="61">
        <v>983723.73</v>
      </c>
      <c r="B29" s="61"/>
      <c r="C29" s="61"/>
      <c r="D29" s="61"/>
      <c r="E29" s="61"/>
      <c r="F29" s="61"/>
      <c r="G29" s="23"/>
      <c r="H29" s="1"/>
    </row>
    <row r="30" spans="1:8" x14ac:dyDescent="0.25">
      <c r="A30" s="24" t="s">
        <v>40</v>
      </c>
      <c r="B30" s="2" t="s">
        <v>103</v>
      </c>
      <c r="C30" s="25" t="s">
        <v>50</v>
      </c>
      <c r="D30" s="62"/>
      <c r="E30" s="62"/>
      <c r="F30" s="62"/>
      <c r="G30" s="26">
        <v>983723.73</v>
      </c>
      <c r="H30" s="1"/>
    </row>
    <row r="31" spans="1:8" x14ac:dyDescent="0.25">
      <c r="A31" s="63">
        <v>983723.73</v>
      </c>
      <c r="B31" s="63"/>
      <c r="C31" s="63"/>
      <c r="D31" s="63"/>
      <c r="E31" s="63"/>
      <c r="F31" s="63"/>
      <c r="G31" s="20">
        <v>983723.73</v>
      </c>
      <c r="H31" s="1"/>
    </row>
  </sheetData>
  <mergeCells count="17">
    <mergeCell ref="B13:C13"/>
    <mergeCell ref="C14:E14"/>
    <mergeCell ref="A29:F29"/>
    <mergeCell ref="D30:F30"/>
    <mergeCell ref="A31:F31"/>
    <mergeCell ref="A12:C12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8C0FC-A8DA-412F-9A44-5F67E541219D}">
  <dimension ref="A1:H19"/>
  <sheetViews>
    <sheetView workbookViewId="0">
      <selection activeCell="G33" sqref="G33"/>
    </sheetView>
  </sheetViews>
  <sheetFormatPr defaultRowHeight="15" x14ac:dyDescent="0.25"/>
  <cols>
    <col min="1" max="1" width="8.42578125" bestFit="1" customWidth="1"/>
    <col min="2" max="2" width="3.28515625" bestFit="1" customWidth="1"/>
    <col min="3" max="3" width="22.5703125" bestFit="1" customWidth="1"/>
    <col min="4" max="4" width="8" bestFit="1" customWidth="1"/>
    <col min="5" max="5" width="15" bestFit="1" customWidth="1"/>
    <col min="6" max="7" width="10.5703125" bestFit="1" customWidth="1"/>
    <col min="8" max="8" width="5.8554687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27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37">
        <v>45474</v>
      </c>
      <c r="B14" s="2" t="s">
        <v>103</v>
      </c>
      <c r="C14" s="60" t="s">
        <v>104</v>
      </c>
      <c r="D14" s="60"/>
      <c r="E14" s="60"/>
      <c r="F14" s="38">
        <v>2146105.7599999998</v>
      </c>
      <c r="G14" s="39"/>
      <c r="H14" s="1"/>
    </row>
    <row r="15" spans="1:8" x14ac:dyDescent="0.25">
      <c r="A15" s="29">
        <v>45485</v>
      </c>
      <c r="B15" s="3" t="s">
        <v>105</v>
      </c>
      <c r="C15" s="30" t="s">
        <v>543</v>
      </c>
      <c r="D15" s="31" t="s">
        <v>48</v>
      </c>
      <c r="E15" s="32" t="s">
        <v>544</v>
      </c>
      <c r="F15" s="36"/>
      <c r="G15" s="34">
        <v>4342.18</v>
      </c>
      <c r="H15" s="35"/>
    </row>
    <row r="16" spans="1:8" ht="24" x14ac:dyDescent="0.25">
      <c r="A16" s="27"/>
      <c r="B16" s="2" t="s">
        <v>40</v>
      </c>
      <c r="C16" s="43" t="s">
        <v>85</v>
      </c>
      <c r="D16" s="1"/>
      <c r="E16" s="1"/>
      <c r="F16" s="1"/>
      <c r="G16" s="1"/>
      <c r="H16" s="1"/>
    </row>
    <row r="17" spans="1:8" x14ac:dyDescent="0.25">
      <c r="A17" s="61">
        <v>2150447.94</v>
      </c>
      <c r="B17" s="61"/>
      <c r="C17" s="61"/>
      <c r="D17" s="61"/>
      <c r="E17" s="61"/>
      <c r="F17" s="61"/>
      <c r="G17" s="23"/>
      <c r="H17" s="1"/>
    </row>
    <row r="18" spans="1:8" x14ac:dyDescent="0.25">
      <c r="A18" s="24" t="s">
        <v>40</v>
      </c>
      <c r="B18" s="2" t="s">
        <v>103</v>
      </c>
      <c r="C18" s="25" t="s">
        <v>50</v>
      </c>
      <c r="D18" s="62"/>
      <c r="E18" s="62"/>
      <c r="F18" s="62"/>
      <c r="G18" s="26">
        <v>2150447.94</v>
      </c>
      <c r="H18" s="1"/>
    </row>
    <row r="19" spans="1:8" x14ac:dyDescent="0.25">
      <c r="A19" s="63">
        <v>2150447.94</v>
      </c>
      <c r="B19" s="63"/>
      <c r="C19" s="63"/>
      <c r="D19" s="63"/>
      <c r="E19" s="63"/>
      <c r="F19" s="63"/>
      <c r="G19" s="20">
        <v>2150447.94</v>
      </c>
      <c r="H19" s="1"/>
    </row>
  </sheetData>
  <mergeCells count="17">
    <mergeCell ref="B13:C13"/>
    <mergeCell ref="C14:E14"/>
    <mergeCell ref="A17:F17"/>
    <mergeCell ref="D18:F18"/>
    <mergeCell ref="A19:F19"/>
    <mergeCell ref="A12:C12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566F5-B4CF-4E33-A4F5-9B66AF17E5DF}">
  <dimension ref="A1:H18"/>
  <sheetViews>
    <sheetView workbookViewId="0">
      <selection activeCell="J30" sqref="J30"/>
    </sheetView>
  </sheetViews>
  <sheetFormatPr defaultRowHeight="15" x14ac:dyDescent="0.25"/>
  <cols>
    <col min="2" max="2" width="3.28515625" bestFit="1" customWidth="1"/>
    <col min="3" max="3" width="22.5703125" bestFit="1" customWidth="1"/>
    <col min="4" max="4" width="8" bestFit="1" customWidth="1"/>
    <col min="5" max="5" width="7.7109375" bestFit="1" customWidth="1"/>
    <col min="6" max="6" width="9.85546875" bestFit="1" customWidth="1"/>
    <col min="7" max="7" width="8.5703125" bestFit="1" customWidth="1"/>
    <col min="8" max="8" width="5.8554687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96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16">
        <v>45518</v>
      </c>
      <c r="B14" s="17" t="s">
        <v>105</v>
      </c>
      <c r="C14" s="18" t="s">
        <v>545</v>
      </c>
      <c r="D14" s="11" t="s">
        <v>48</v>
      </c>
      <c r="E14" s="13" t="s">
        <v>546</v>
      </c>
      <c r="F14" s="19"/>
      <c r="G14" s="20">
        <v>39096</v>
      </c>
      <c r="H14" s="21"/>
    </row>
    <row r="15" spans="1:8" x14ac:dyDescent="0.25">
      <c r="A15" s="27"/>
      <c r="B15" s="2" t="s">
        <v>40</v>
      </c>
      <c r="C15" s="28" t="s">
        <v>547</v>
      </c>
      <c r="D15" s="1"/>
      <c r="E15" s="1"/>
      <c r="F15" s="1"/>
      <c r="G15" s="1"/>
      <c r="H15" s="1"/>
    </row>
    <row r="16" spans="1:8" x14ac:dyDescent="0.25">
      <c r="A16" s="61">
        <v>39096</v>
      </c>
      <c r="B16" s="61"/>
      <c r="C16" s="61"/>
      <c r="D16" s="61"/>
      <c r="E16" s="61"/>
      <c r="F16" s="61"/>
      <c r="G16" s="23"/>
      <c r="H16" s="1"/>
    </row>
    <row r="17" spans="1:8" x14ac:dyDescent="0.25">
      <c r="A17" s="24" t="s">
        <v>40</v>
      </c>
      <c r="B17" s="2" t="s">
        <v>103</v>
      </c>
      <c r="C17" s="25" t="s">
        <v>50</v>
      </c>
      <c r="D17" s="62"/>
      <c r="E17" s="62"/>
      <c r="F17" s="62"/>
      <c r="G17" s="26">
        <v>39096</v>
      </c>
      <c r="H17" s="1"/>
    </row>
    <row r="18" spans="1:8" x14ac:dyDescent="0.25">
      <c r="A18" s="63">
        <v>39096</v>
      </c>
      <c r="B18" s="63"/>
      <c r="C18" s="63"/>
      <c r="D18" s="63"/>
      <c r="E18" s="63"/>
      <c r="F18" s="63"/>
      <c r="G18" s="20">
        <v>39096</v>
      </c>
      <c r="H18" s="1"/>
    </row>
  </sheetData>
  <mergeCells count="16">
    <mergeCell ref="B13:C13"/>
    <mergeCell ref="A16:F16"/>
    <mergeCell ref="D17:F17"/>
    <mergeCell ref="A18:F18"/>
    <mergeCell ref="A7:C7"/>
    <mergeCell ref="A8:C8"/>
    <mergeCell ref="A9:C9"/>
    <mergeCell ref="A10:C10"/>
    <mergeCell ref="A11:C11"/>
    <mergeCell ref="A12:C12"/>
    <mergeCell ref="A6:C6"/>
    <mergeCell ref="A1:C1"/>
    <mergeCell ref="A2:C2"/>
    <mergeCell ref="A3:C3"/>
    <mergeCell ref="A4:C4"/>
    <mergeCell ref="A5:C5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0484F-CEF9-4A5D-85BA-C7DFF8969AA4}">
  <dimension ref="A1:H31"/>
  <sheetViews>
    <sheetView workbookViewId="0">
      <selection activeCell="G17" sqref="G17"/>
    </sheetView>
  </sheetViews>
  <sheetFormatPr defaultRowHeight="15" x14ac:dyDescent="0.25"/>
  <cols>
    <col min="1" max="1" width="9.28515625" bestFit="1" customWidth="1"/>
    <col min="2" max="2" width="3.28515625" bestFit="1" customWidth="1"/>
    <col min="3" max="3" width="26.140625" bestFit="1" customWidth="1"/>
    <col min="4" max="4" width="8" bestFit="1" customWidth="1"/>
    <col min="5" max="5" width="14.140625" bestFit="1" customWidth="1"/>
    <col min="6" max="6" width="9.85546875" bestFit="1" customWidth="1"/>
    <col min="7" max="7" width="9.5703125" bestFit="1" customWidth="1"/>
    <col min="8" max="8" width="5.8554687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28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37">
        <v>45474</v>
      </c>
      <c r="B14" s="2" t="s">
        <v>103</v>
      </c>
      <c r="C14" s="60" t="s">
        <v>104</v>
      </c>
      <c r="D14" s="60"/>
      <c r="E14" s="60"/>
      <c r="F14" s="38">
        <v>199546.72</v>
      </c>
      <c r="G14" s="39"/>
      <c r="H14" s="1"/>
    </row>
    <row r="15" spans="1:8" x14ac:dyDescent="0.25">
      <c r="A15" s="29">
        <v>45479</v>
      </c>
      <c r="B15" s="3" t="s">
        <v>105</v>
      </c>
      <c r="C15" s="30" t="s">
        <v>548</v>
      </c>
      <c r="D15" s="31" t="s">
        <v>48</v>
      </c>
      <c r="E15" s="32" t="s">
        <v>549</v>
      </c>
      <c r="F15" s="36"/>
      <c r="G15" s="34">
        <v>261242</v>
      </c>
      <c r="H15" s="35"/>
    </row>
    <row r="16" spans="1:8" x14ac:dyDescent="0.25">
      <c r="A16" s="27"/>
      <c r="B16" s="2" t="s">
        <v>40</v>
      </c>
      <c r="C16" s="28" t="s">
        <v>550</v>
      </c>
      <c r="D16" s="1"/>
      <c r="E16" s="1"/>
      <c r="F16" s="1"/>
      <c r="G16" s="1"/>
      <c r="H16" s="1"/>
    </row>
    <row r="17" spans="1:8" x14ac:dyDescent="0.25">
      <c r="A17" s="29">
        <v>45500</v>
      </c>
      <c r="B17" s="3" t="s">
        <v>105</v>
      </c>
      <c r="C17" s="30" t="s">
        <v>58</v>
      </c>
      <c r="D17" s="31" t="s">
        <v>48</v>
      </c>
      <c r="E17" s="32" t="s">
        <v>551</v>
      </c>
      <c r="F17" s="36"/>
      <c r="G17" s="44">
        <v>72480</v>
      </c>
      <c r="H17" s="35"/>
    </row>
    <row r="18" spans="1:8" x14ac:dyDescent="0.25">
      <c r="A18" s="27"/>
      <c r="B18" s="2" t="s">
        <v>40</v>
      </c>
      <c r="C18" s="28" t="s">
        <v>552</v>
      </c>
      <c r="D18" s="1"/>
      <c r="E18" s="1"/>
      <c r="F18" s="1"/>
      <c r="G18" s="1"/>
      <c r="H18" s="1"/>
    </row>
    <row r="19" spans="1:8" x14ac:dyDescent="0.25">
      <c r="A19" s="29">
        <v>45520</v>
      </c>
      <c r="B19" s="3" t="s">
        <v>105</v>
      </c>
      <c r="C19" s="30" t="s">
        <v>553</v>
      </c>
      <c r="D19" s="31" t="s">
        <v>48</v>
      </c>
      <c r="E19" s="32" t="s">
        <v>554</v>
      </c>
      <c r="F19" s="36"/>
      <c r="G19" s="34">
        <v>15644</v>
      </c>
      <c r="H19" s="35"/>
    </row>
    <row r="20" spans="1:8" x14ac:dyDescent="0.25">
      <c r="A20" s="27"/>
      <c r="B20" s="2" t="s">
        <v>40</v>
      </c>
      <c r="C20" s="28" t="s">
        <v>555</v>
      </c>
      <c r="D20" s="1"/>
      <c r="E20" s="1"/>
      <c r="F20" s="1"/>
      <c r="G20" s="1"/>
      <c r="H20" s="1"/>
    </row>
    <row r="21" spans="1:8" x14ac:dyDescent="0.25">
      <c r="A21" s="29">
        <v>45520</v>
      </c>
      <c r="B21" s="3" t="s">
        <v>105</v>
      </c>
      <c r="C21" s="30" t="s">
        <v>556</v>
      </c>
      <c r="D21" s="31" t="s">
        <v>48</v>
      </c>
      <c r="E21" s="32" t="s">
        <v>557</v>
      </c>
      <c r="F21" s="36"/>
      <c r="G21" s="34">
        <v>12018.7</v>
      </c>
      <c r="H21" s="35"/>
    </row>
    <row r="22" spans="1:8" x14ac:dyDescent="0.25">
      <c r="A22" s="27"/>
      <c r="B22" s="2" t="s">
        <v>40</v>
      </c>
      <c r="C22" s="28" t="s">
        <v>558</v>
      </c>
      <c r="D22" s="1"/>
      <c r="E22" s="1"/>
      <c r="F22" s="1"/>
      <c r="G22" s="1"/>
      <c r="H22" s="1"/>
    </row>
    <row r="23" spans="1:8" x14ac:dyDescent="0.25">
      <c r="A23" s="29">
        <v>45526</v>
      </c>
      <c r="B23" s="3" t="s">
        <v>105</v>
      </c>
      <c r="C23" s="30" t="s">
        <v>559</v>
      </c>
      <c r="D23" s="31" t="s">
        <v>48</v>
      </c>
      <c r="E23" s="32" t="s">
        <v>560</v>
      </c>
      <c r="F23" s="36"/>
      <c r="G23" s="34">
        <v>111000</v>
      </c>
      <c r="H23" s="35"/>
    </row>
    <row r="24" spans="1:8" x14ac:dyDescent="0.25">
      <c r="A24" s="27"/>
      <c r="B24" s="2" t="s">
        <v>40</v>
      </c>
      <c r="C24" s="28" t="s">
        <v>561</v>
      </c>
      <c r="D24" s="1"/>
      <c r="E24" s="1"/>
      <c r="F24" s="1"/>
      <c r="G24" s="1"/>
      <c r="H24" s="1"/>
    </row>
    <row r="25" spans="1:8" x14ac:dyDescent="0.25">
      <c r="A25" s="29">
        <v>45528</v>
      </c>
      <c r="B25" s="3" t="s">
        <v>105</v>
      </c>
      <c r="C25" s="30" t="s">
        <v>556</v>
      </c>
      <c r="D25" s="31" t="s">
        <v>48</v>
      </c>
      <c r="E25" s="32" t="s">
        <v>562</v>
      </c>
      <c r="F25" s="36"/>
      <c r="G25" s="34">
        <v>1955.2</v>
      </c>
      <c r="H25" s="35"/>
    </row>
    <row r="26" spans="1:8" x14ac:dyDescent="0.25">
      <c r="A26" s="27"/>
      <c r="B26" s="2" t="s">
        <v>40</v>
      </c>
      <c r="C26" s="28" t="s">
        <v>563</v>
      </c>
      <c r="D26" s="1"/>
      <c r="E26" s="1"/>
      <c r="F26" s="1"/>
      <c r="G26" s="1"/>
      <c r="H26" s="1"/>
    </row>
    <row r="27" spans="1:8" x14ac:dyDescent="0.25">
      <c r="A27" s="29">
        <v>45539</v>
      </c>
      <c r="B27" s="3" t="s">
        <v>105</v>
      </c>
      <c r="C27" s="30" t="s">
        <v>564</v>
      </c>
      <c r="D27" s="31" t="s">
        <v>48</v>
      </c>
      <c r="E27" s="32" t="s">
        <v>565</v>
      </c>
      <c r="F27" s="36"/>
      <c r="G27" s="34">
        <v>14816</v>
      </c>
      <c r="H27" s="35"/>
    </row>
    <row r="28" spans="1:8" ht="24" x14ac:dyDescent="0.25">
      <c r="A28" s="27"/>
      <c r="B28" s="2" t="s">
        <v>40</v>
      </c>
      <c r="C28" s="43" t="s">
        <v>566</v>
      </c>
      <c r="D28" s="1"/>
      <c r="E28" s="1"/>
      <c r="F28" s="1"/>
      <c r="G28" s="1"/>
      <c r="H28" s="1"/>
    </row>
    <row r="29" spans="1:8" x14ac:dyDescent="0.25">
      <c r="A29" s="61">
        <v>688702.62</v>
      </c>
      <c r="B29" s="61"/>
      <c r="C29" s="61"/>
      <c r="D29" s="61"/>
      <c r="E29" s="61"/>
      <c r="F29" s="61"/>
      <c r="G29" s="23"/>
      <c r="H29" s="1"/>
    </row>
    <row r="30" spans="1:8" x14ac:dyDescent="0.25">
      <c r="A30" s="24" t="s">
        <v>40</v>
      </c>
      <c r="B30" s="2" t="s">
        <v>103</v>
      </c>
      <c r="C30" s="25" t="s">
        <v>50</v>
      </c>
      <c r="D30" s="62"/>
      <c r="E30" s="62"/>
      <c r="F30" s="62"/>
      <c r="G30" s="26">
        <v>688702.62</v>
      </c>
      <c r="H30" s="1"/>
    </row>
    <row r="31" spans="1:8" x14ac:dyDescent="0.25">
      <c r="A31" s="63">
        <v>688702.62</v>
      </c>
      <c r="B31" s="63"/>
      <c r="C31" s="63"/>
      <c r="D31" s="63"/>
      <c r="E31" s="63"/>
      <c r="F31" s="63"/>
      <c r="G31" s="20">
        <v>688702.62</v>
      </c>
      <c r="H31" s="1"/>
    </row>
  </sheetData>
  <mergeCells count="17">
    <mergeCell ref="B13:C13"/>
    <mergeCell ref="C14:E14"/>
    <mergeCell ref="A29:F29"/>
    <mergeCell ref="D30:F30"/>
    <mergeCell ref="A31:F31"/>
    <mergeCell ref="A12:C12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9D41B-DF8D-484D-BDF5-5DC2805E442A}">
  <dimension ref="A1:H41"/>
  <sheetViews>
    <sheetView topLeftCell="A10" workbookViewId="0">
      <selection activeCell="G33" sqref="G33"/>
    </sheetView>
  </sheetViews>
  <sheetFormatPr defaultRowHeight="15" x14ac:dyDescent="0.25"/>
  <cols>
    <col min="1" max="1" width="9.28515625" bestFit="1" customWidth="1"/>
    <col min="2" max="2" width="3.28515625" bestFit="1" customWidth="1"/>
    <col min="3" max="3" width="31" bestFit="1" customWidth="1"/>
    <col min="4" max="4" width="8" bestFit="1" customWidth="1"/>
    <col min="5" max="5" width="16.85546875" bestFit="1" customWidth="1"/>
    <col min="6" max="6" width="9.85546875" bestFit="1" customWidth="1"/>
    <col min="7" max="7" width="10.5703125" bestFit="1" customWidth="1"/>
    <col min="8" max="8" width="5.8554687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29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37">
        <v>45474</v>
      </c>
      <c r="B14" s="2" t="s">
        <v>103</v>
      </c>
      <c r="C14" s="60" t="s">
        <v>104</v>
      </c>
      <c r="D14" s="60"/>
      <c r="E14" s="60"/>
      <c r="F14" s="38">
        <v>545327.46</v>
      </c>
      <c r="G14" s="39"/>
      <c r="H14" s="1"/>
    </row>
    <row r="15" spans="1:8" x14ac:dyDescent="0.25">
      <c r="A15" s="29">
        <v>45493</v>
      </c>
      <c r="B15" s="3" t="s">
        <v>105</v>
      </c>
      <c r="C15" s="30" t="s">
        <v>567</v>
      </c>
      <c r="D15" s="31" t="s">
        <v>48</v>
      </c>
      <c r="E15" s="32" t="s">
        <v>568</v>
      </c>
      <c r="F15" s="36"/>
      <c r="G15" s="34">
        <v>131250</v>
      </c>
      <c r="H15" s="35"/>
    </row>
    <row r="16" spans="1:8" x14ac:dyDescent="0.25">
      <c r="A16" s="27"/>
      <c r="B16" s="2" t="s">
        <v>40</v>
      </c>
      <c r="C16" s="28" t="s">
        <v>569</v>
      </c>
      <c r="D16" s="1"/>
      <c r="E16" s="1"/>
      <c r="F16" s="1"/>
      <c r="G16" s="1"/>
      <c r="H16" s="1"/>
    </row>
    <row r="17" spans="1:8" x14ac:dyDescent="0.25">
      <c r="A17" s="29">
        <v>45518</v>
      </c>
      <c r="B17" s="3" t="s">
        <v>105</v>
      </c>
      <c r="C17" s="30" t="s">
        <v>570</v>
      </c>
      <c r="D17" s="31" t="s">
        <v>48</v>
      </c>
      <c r="E17" s="32" t="s">
        <v>571</v>
      </c>
      <c r="F17" s="36"/>
      <c r="G17" s="34">
        <v>115500</v>
      </c>
      <c r="H17" s="35"/>
    </row>
    <row r="18" spans="1:8" x14ac:dyDescent="0.25">
      <c r="A18" s="27"/>
      <c r="B18" s="2" t="s">
        <v>40</v>
      </c>
      <c r="C18" s="28" t="s">
        <v>572</v>
      </c>
      <c r="D18" s="1"/>
      <c r="E18" s="1"/>
      <c r="F18" s="1"/>
      <c r="G18" s="1"/>
      <c r="H18" s="1"/>
    </row>
    <row r="19" spans="1:8" x14ac:dyDescent="0.25">
      <c r="A19" s="29">
        <v>45522</v>
      </c>
      <c r="B19" s="3" t="s">
        <v>105</v>
      </c>
      <c r="C19" s="30" t="s">
        <v>570</v>
      </c>
      <c r="D19" s="31" t="s">
        <v>48</v>
      </c>
      <c r="E19" s="32" t="s">
        <v>573</v>
      </c>
      <c r="F19" s="36"/>
      <c r="G19" s="34">
        <v>111375</v>
      </c>
      <c r="H19" s="35"/>
    </row>
    <row r="20" spans="1:8" x14ac:dyDescent="0.25">
      <c r="A20" s="27"/>
      <c r="B20" s="2" t="s">
        <v>40</v>
      </c>
      <c r="C20" s="28" t="s">
        <v>574</v>
      </c>
      <c r="D20" s="1"/>
      <c r="E20" s="1"/>
      <c r="F20" s="1"/>
      <c r="G20" s="1"/>
      <c r="H20" s="1"/>
    </row>
    <row r="21" spans="1:8" x14ac:dyDescent="0.25">
      <c r="A21" s="29">
        <v>45535</v>
      </c>
      <c r="B21" s="3" t="s">
        <v>105</v>
      </c>
      <c r="C21" s="30" t="s">
        <v>570</v>
      </c>
      <c r="D21" s="31" t="s">
        <v>48</v>
      </c>
      <c r="E21" s="32" t="s">
        <v>575</v>
      </c>
      <c r="F21" s="36"/>
      <c r="G21" s="34">
        <v>148500</v>
      </c>
      <c r="H21" s="35"/>
    </row>
    <row r="22" spans="1:8" x14ac:dyDescent="0.25">
      <c r="A22" s="27"/>
      <c r="B22" s="2" t="s">
        <v>40</v>
      </c>
      <c r="C22" s="28" t="s">
        <v>576</v>
      </c>
      <c r="D22" s="1"/>
      <c r="E22" s="1"/>
      <c r="F22" s="1"/>
      <c r="G22" s="1"/>
      <c r="H22" s="1"/>
    </row>
    <row r="23" spans="1:8" x14ac:dyDescent="0.25">
      <c r="A23" s="29">
        <v>45538</v>
      </c>
      <c r="B23" s="3" t="s">
        <v>105</v>
      </c>
      <c r="C23" s="30" t="s">
        <v>570</v>
      </c>
      <c r="D23" s="31" t="s">
        <v>48</v>
      </c>
      <c r="E23" s="32" t="s">
        <v>577</v>
      </c>
      <c r="F23" s="36"/>
      <c r="G23" s="34">
        <v>111375</v>
      </c>
      <c r="H23" s="35"/>
    </row>
    <row r="24" spans="1:8" x14ac:dyDescent="0.25">
      <c r="A24" s="27"/>
      <c r="B24" s="2" t="s">
        <v>40</v>
      </c>
      <c r="C24" s="28" t="s">
        <v>578</v>
      </c>
      <c r="D24" s="1"/>
      <c r="E24" s="1"/>
      <c r="F24" s="1"/>
      <c r="G24" s="1"/>
      <c r="H24" s="1"/>
    </row>
    <row r="25" spans="1:8" x14ac:dyDescent="0.25">
      <c r="A25" s="29">
        <v>45538</v>
      </c>
      <c r="B25" s="3" t="s">
        <v>105</v>
      </c>
      <c r="C25" s="30" t="s">
        <v>68</v>
      </c>
      <c r="D25" s="31" t="s">
        <v>48</v>
      </c>
      <c r="E25" s="32" t="s">
        <v>579</v>
      </c>
      <c r="F25" s="36"/>
      <c r="G25" s="34">
        <v>762.6</v>
      </c>
      <c r="H25" s="35"/>
    </row>
    <row r="26" spans="1:8" x14ac:dyDescent="0.25">
      <c r="A26" s="27"/>
      <c r="B26" s="2" t="s">
        <v>40</v>
      </c>
      <c r="C26" s="28" t="s">
        <v>85</v>
      </c>
      <c r="D26" s="1"/>
      <c r="E26" s="1"/>
      <c r="F26" s="1"/>
      <c r="G26" s="1"/>
      <c r="H26" s="1"/>
    </row>
    <row r="27" spans="1:8" x14ac:dyDescent="0.25">
      <c r="A27" s="29">
        <v>45538</v>
      </c>
      <c r="B27" s="3" t="s">
        <v>105</v>
      </c>
      <c r="C27" s="30" t="s">
        <v>68</v>
      </c>
      <c r="D27" s="31" t="s">
        <v>48</v>
      </c>
      <c r="E27" s="32" t="s">
        <v>580</v>
      </c>
      <c r="F27" s="36"/>
      <c r="G27" s="34">
        <v>31821.81</v>
      </c>
      <c r="H27" s="35"/>
    </row>
    <row r="28" spans="1:8" x14ac:dyDescent="0.25">
      <c r="A28" s="27"/>
      <c r="B28" s="2" t="s">
        <v>40</v>
      </c>
      <c r="C28" s="28" t="s">
        <v>85</v>
      </c>
      <c r="D28" s="1"/>
      <c r="E28" s="1"/>
      <c r="F28" s="1"/>
      <c r="G28" s="1"/>
      <c r="H28" s="1"/>
    </row>
    <row r="29" spans="1:8" x14ac:dyDescent="0.25">
      <c r="A29" s="29">
        <v>45540</v>
      </c>
      <c r="B29" s="3" t="s">
        <v>105</v>
      </c>
      <c r="C29" s="30" t="s">
        <v>68</v>
      </c>
      <c r="D29" s="31" t="s">
        <v>48</v>
      </c>
      <c r="E29" s="32" t="s">
        <v>581</v>
      </c>
      <c r="F29" s="36"/>
      <c r="G29" s="34">
        <v>43927.62</v>
      </c>
      <c r="H29" s="35"/>
    </row>
    <row r="30" spans="1:8" x14ac:dyDescent="0.25">
      <c r="A30" s="27"/>
      <c r="B30" s="2" t="s">
        <v>40</v>
      </c>
      <c r="C30" s="28" t="s">
        <v>85</v>
      </c>
      <c r="D30" s="1"/>
      <c r="E30" s="1"/>
      <c r="F30" s="1"/>
      <c r="G30" s="1"/>
      <c r="H30" s="1"/>
    </row>
    <row r="31" spans="1:8" x14ac:dyDescent="0.25">
      <c r="A31" s="29">
        <v>45556</v>
      </c>
      <c r="B31" s="3" t="s">
        <v>105</v>
      </c>
      <c r="C31" s="30" t="s">
        <v>68</v>
      </c>
      <c r="D31" s="31" t="s">
        <v>48</v>
      </c>
      <c r="E31" s="32" t="s">
        <v>582</v>
      </c>
      <c r="F31" s="36"/>
      <c r="G31" s="44">
        <v>5301</v>
      </c>
      <c r="H31" s="35"/>
    </row>
    <row r="32" spans="1:8" x14ac:dyDescent="0.25">
      <c r="A32" s="27"/>
      <c r="B32" s="2" t="s">
        <v>40</v>
      </c>
      <c r="C32" s="28" t="s">
        <v>583</v>
      </c>
      <c r="D32" s="1"/>
      <c r="E32" s="1"/>
      <c r="F32" s="1"/>
      <c r="G32" s="1"/>
      <c r="H32" s="1"/>
    </row>
    <row r="33" spans="1:8" x14ac:dyDescent="0.25">
      <c r="A33" s="29">
        <v>45556</v>
      </c>
      <c r="B33" s="3" t="s">
        <v>105</v>
      </c>
      <c r="C33" s="30" t="s">
        <v>68</v>
      </c>
      <c r="D33" s="31" t="s">
        <v>48</v>
      </c>
      <c r="E33" s="32" t="s">
        <v>584</v>
      </c>
      <c r="F33" s="36"/>
      <c r="G33" s="44">
        <v>15903</v>
      </c>
      <c r="H33" s="35"/>
    </row>
    <row r="34" spans="1:8" x14ac:dyDescent="0.25">
      <c r="A34" s="27"/>
      <c r="B34" s="2" t="s">
        <v>40</v>
      </c>
      <c r="C34" s="28" t="s">
        <v>585</v>
      </c>
      <c r="D34" s="1"/>
      <c r="E34" s="1"/>
      <c r="F34" s="1"/>
      <c r="G34" s="1"/>
      <c r="H34" s="1"/>
    </row>
    <row r="35" spans="1:8" x14ac:dyDescent="0.25">
      <c r="A35" s="29">
        <v>45560</v>
      </c>
      <c r="B35" s="3" t="s">
        <v>105</v>
      </c>
      <c r="C35" s="30" t="s">
        <v>570</v>
      </c>
      <c r="D35" s="31" t="s">
        <v>48</v>
      </c>
      <c r="E35" s="32" t="s">
        <v>586</v>
      </c>
      <c r="F35" s="36"/>
      <c r="G35" s="34">
        <v>148500</v>
      </c>
      <c r="H35" s="35"/>
    </row>
    <row r="36" spans="1:8" x14ac:dyDescent="0.25">
      <c r="A36" s="27"/>
      <c r="B36" s="2" t="s">
        <v>40</v>
      </c>
      <c r="C36" s="28" t="s">
        <v>587</v>
      </c>
      <c r="D36" s="1"/>
      <c r="E36" s="1"/>
      <c r="F36" s="1"/>
      <c r="G36" s="1"/>
      <c r="H36" s="1"/>
    </row>
    <row r="37" spans="1:8" x14ac:dyDescent="0.25">
      <c r="A37" s="29">
        <v>45563</v>
      </c>
      <c r="B37" s="3" t="s">
        <v>105</v>
      </c>
      <c r="C37" s="30" t="s">
        <v>570</v>
      </c>
      <c r="D37" s="31" t="s">
        <v>48</v>
      </c>
      <c r="E37" s="32" t="s">
        <v>588</v>
      </c>
      <c r="F37" s="36"/>
      <c r="G37" s="34">
        <v>140250</v>
      </c>
      <c r="H37" s="35"/>
    </row>
    <row r="38" spans="1:8" x14ac:dyDescent="0.25">
      <c r="A38" s="27"/>
      <c r="B38" s="2" t="s">
        <v>40</v>
      </c>
      <c r="C38" s="28" t="s">
        <v>589</v>
      </c>
      <c r="D38" s="1"/>
      <c r="E38" s="1"/>
      <c r="F38" s="1"/>
      <c r="G38" s="1"/>
      <c r="H38" s="1"/>
    </row>
    <row r="39" spans="1:8" x14ac:dyDescent="0.25">
      <c r="A39" s="61">
        <v>1549793.49</v>
      </c>
      <c r="B39" s="61"/>
      <c r="C39" s="61"/>
      <c r="D39" s="61"/>
      <c r="E39" s="61"/>
      <c r="F39" s="61"/>
      <c r="G39" s="23"/>
      <c r="H39" s="1"/>
    </row>
    <row r="40" spans="1:8" x14ac:dyDescent="0.25">
      <c r="A40" s="24" t="s">
        <v>40</v>
      </c>
      <c r="B40" s="2" t="s">
        <v>103</v>
      </c>
      <c r="C40" s="25" t="s">
        <v>50</v>
      </c>
      <c r="D40" s="62"/>
      <c r="E40" s="62"/>
      <c r="F40" s="62"/>
      <c r="G40" s="26">
        <v>1549793.49</v>
      </c>
      <c r="H40" s="1"/>
    </row>
    <row r="41" spans="1:8" x14ac:dyDescent="0.25">
      <c r="A41" s="63">
        <v>1549793.49</v>
      </c>
      <c r="B41" s="63"/>
      <c r="C41" s="63"/>
      <c r="D41" s="63"/>
      <c r="E41" s="63"/>
      <c r="F41" s="63"/>
      <c r="G41" s="20">
        <v>1549793.49</v>
      </c>
      <c r="H41" s="1"/>
    </row>
  </sheetData>
  <mergeCells count="17">
    <mergeCell ref="B13:C13"/>
    <mergeCell ref="C14:E14"/>
    <mergeCell ref="A39:F39"/>
    <mergeCell ref="D40:F40"/>
    <mergeCell ref="A41:F41"/>
    <mergeCell ref="A12:C12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C8F53-9147-47CC-A2DD-D2F33ED75BF6}">
  <dimension ref="A1:H29"/>
  <sheetViews>
    <sheetView topLeftCell="A6" workbookViewId="0">
      <selection activeCell="G33" sqref="G33"/>
    </sheetView>
  </sheetViews>
  <sheetFormatPr defaultRowHeight="15" x14ac:dyDescent="0.25"/>
  <cols>
    <col min="1" max="1" width="8.42578125" bestFit="1" customWidth="1"/>
    <col min="2" max="2" width="3.28515625" bestFit="1" customWidth="1"/>
    <col min="3" max="3" width="29.140625" bestFit="1" customWidth="1"/>
    <col min="4" max="4" width="8" bestFit="1" customWidth="1"/>
    <col min="5" max="5" width="7" bestFit="1" customWidth="1"/>
    <col min="6" max="6" width="9.85546875" bestFit="1" customWidth="1"/>
    <col min="7" max="7" width="9.5703125" bestFit="1" customWidth="1"/>
    <col min="8" max="8" width="5.8554687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30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37">
        <v>45474</v>
      </c>
      <c r="B14" s="2" t="s">
        <v>103</v>
      </c>
      <c r="C14" s="60" t="s">
        <v>104</v>
      </c>
      <c r="D14" s="60"/>
      <c r="E14" s="60"/>
      <c r="F14" s="38">
        <v>118460</v>
      </c>
      <c r="G14" s="39"/>
      <c r="H14" s="1"/>
    </row>
    <row r="15" spans="1:8" x14ac:dyDescent="0.25">
      <c r="A15" s="29">
        <v>45474</v>
      </c>
      <c r="B15" s="3" t="s">
        <v>105</v>
      </c>
      <c r="C15" s="30" t="s">
        <v>69</v>
      </c>
      <c r="D15" s="31" t="s">
        <v>48</v>
      </c>
      <c r="E15" s="32" t="s">
        <v>590</v>
      </c>
      <c r="F15" s="36"/>
      <c r="G15" s="34">
        <v>14385</v>
      </c>
      <c r="H15" s="35"/>
    </row>
    <row r="16" spans="1:8" x14ac:dyDescent="0.25">
      <c r="A16" s="27"/>
      <c r="B16" s="2" t="s">
        <v>40</v>
      </c>
      <c r="C16" s="28" t="s">
        <v>591</v>
      </c>
      <c r="D16" s="1"/>
      <c r="E16" s="1"/>
      <c r="F16" s="1"/>
      <c r="G16" s="1"/>
      <c r="H16" s="1"/>
    </row>
    <row r="17" spans="1:8" x14ac:dyDescent="0.25">
      <c r="A17" s="29">
        <v>45474</v>
      </c>
      <c r="B17" s="3" t="s">
        <v>105</v>
      </c>
      <c r="C17" s="30" t="s">
        <v>69</v>
      </c>
      <c r="D17" s="31" t="s">
        <v>48</v>
      </c>
      <c r="E17" s="32" t="s">
        <v>592</v>
      </c>
      <c r="F17" s="36"/>
      <c r="G17" s="34">
        <v>15350</v>
      </c>
      <c r="H17" s="35"/>
    </row>
    <row r="18" spans="1:8" x14ac:dyDescent="0.25">
      <c r="A18" s="27"/>
      <c r="B18" s="2" t="s">
        <v>40</v>
      </c>
      <c r="C18" s="28" t="s">
        <v>593</v>
      </c>
      <c r="D18" s="1"/>
      <c r="E18" s="1"/>
      <c r="F18" s="1"/>
      <c r="G18" s="1"/>
      <c r="H18" s="1"/>
    </row>
    <row r="19" spans="1:8" x14ac:dyDescent="0.25">
      <c r="A19" s="29">
        <v>45478</v>
      </c>
      <c r="B19" s="3" t="s">
        <v>105</v>
      </c>
      <c r="C19" s="30" t="s">
        <v>69</v>
      </c>
      <c r="D19" s="31" t="s">
        <v>48</v>
      </c>
      <c r="E19" s="32" t="s">
        <v>594</v>
      </c>
      <c r="F19" s="36"/>
      <c r="G19" s="34">
        <v>11910</v>
      </c>
      <c r="H19" s="35"/>
    </row>
    <row r="20" spans="1:8" x14ac:dyDescent="0.25">
      <c r="A20" s="27"/>
      <c r="B20" s="2" t="s">
        <v>40</v>
      </c>
      <c r="C20" s="28" t="s">
        <v>595</v>
      </c>
      <c r="D20" s="1"/>
      <c r="E20" s="1"/>
      <c r="F20" s="1"/>
      <c r="G20" s="1"/>
      <c r="H20" s="1"/>
    </row>
    <row r="21" spans="1:8" x14ac:dyDescent="0.25">
      <c r="A21" s="29">
        <v>45485</v>
      </c>
      <c r="B21" s="3" t="s">
        <v>105</v>
      </c>
      <c r="C21" s="30" t="s">
        <v>69</v>
      </c>
      <c r="D21" s="31" t="s">
        <v>48</v>
      </c>
      <c r="E21" s="32" t="s">
        <v>596</v>
      </c>
      <c r="F21" s="36"/>
      <c r="G21" s="34">
        <v>13930</v>
      </c>
      <c r="H21" s="35"/>
    </row>
    <row r="22" spans="1:8" x14ac:dyDescent="0.25">
      <c r="A22" s="27"/>
      <c r="B22" s="2" t="s">
        <v>40</v>
      </c>
      <c r="C22" s="28" t="s">
        <v>597</v>
      </c>
      <c r="D22" s="1"/>
      <c r="E22" s="1"/>
      <c r="F22" s="1"/>
      <c r="G22" s="1"/>
      <c r="H22" s="1"/>
    </row>
    <row r="23" spans="1:8" x14ac:dyDescent="0.25">
      <c r="A23" s="29">
        <v>45495</v>
      </c>
      <c r="B23" s="3" t="s">
        <v>105</v>
      </c>
      <c r="C23" s="30" t="s">
        <v>69</v>
      </c>
      <c r="D23" s="31" t="s">
        <v>48</v>
      </c>
      <c r="E23" s="32" t="s">
        <v>598</v>
      </c>
      <c r="F23" s="36"/>
      <c r="G23" s="34">
        <v>24080</v>
      </c>
      <c r="H23" s="35"/>
    </row>
    <row r="24" spans="1:8" x14ac:dyDescent="0.25">
      <c r="A24" s="27"/>
      <c r="B24" s="2" t="s">
        <v>40</v>
      </c>
      <c r="C24" s="28" t="s">
        <v>599</v>
      </c>
      <c r="D24" s="1"/>
      <c r="E24" s="1"/>
      <c r="F24" s="1"/>
      <c r="G24" s="1"/>
      <c r="H24" s="1"/>
    </row>
    <row r="25" spans="1:8" x14ac:dyDescent="0.25">
      <c r="A25" s="29">
        <v>45497</v>
      </c>
      <c r="B25" s="3" t="s">
        <v>105</v>
      </c>
      <c r="C25" s="30" t="s">
        <v>69</v>
      </c>
      <c r="D25" s="31" t="s">
        <v>48</v>
      </c>
      <c r="E25" s="32" t="s">
        <v>600</v>
      </c>
      <c r="F25" s="36"/>
      <c r="G25" s="44">
        <v>14350</v>
      </c>
      <c r="H25" s="35"/>
    </row>
    <row r="26" spans="1:8" x14ac:dyDescent="0.25">
      <c r="A26" s="27"/>
      <c r="B26" s="2" t="s">
        <v>40</v>
      </c>
      <c r="C26" s="28" t="s">
        <v>601</v>
      </c>
      <c r="D26" s="1"/>
      <c r="E26" s="1"/>
      <c r="F26" s="1"/>
      <c r="G26" s="1"/>
      <c r="H26" s="1"/>
    </row>
    <row r="27" spans="1:8" x14ac:dyDescent="0.25">
      <c r="A27" s="61">
        <v>212465</v>
      </c>
      <c r="B27" s="61"/>
      <c r="C27" s="61"/>
      <c r="D27" s="61"/>
      <c r="E27" s="61"/>
      <c r="F27" s="61"/>
      <c r="G27" s="23"/>
      <c r="H27" s="1"/>
    </row>
    <row r="28" spans="1:8" x14ac:dyDescent="0.25">
      <c r="A28" s="24" t="s">
        <v>40</v>
      </c>
      <c r="B28" s="2" t="s">
        <v>103</v>
      </c>
      <c r="C28" s="25" t="s">
        <v>50</v>
      </c>
      <c r="D28" s="62"/>
      <c r="E28" s="62"/>
      <c r="F28" s="62"/>
      <c r="G28" s="26">
        <v>212465</v>
      </c>
      <c r="H28" s="1"/>
    </row>
    <row r="29" spans="1:8" x14ac:dyDescent="0.25">
      <c r="A29" s="63">
        <v>212465</v>
      </c>
      <c r="B29" s="63"/>
      <c r="C29" s="63"/>
      <c r="D29" s="63"/>
      <c r="E29" s="63"/>
      <c r="F29" s="63"/>
      <c r="G29" s="20">
        <v>212465</v>
      </c>
      <c r="H29" s="1"/>
    </row>
  </sheetData>
  <mergeCells count="17">
    <mergeCell ref="B13:C13"/>
    <mergeCell ref="C14:E14"/>
    <mergeCell ref="A27:F27"/>
    <mergeCell ref="D28:F28"/>
    <mergeCell ref="A29:F29"/>
    <mergeCell ref="A12:C12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FACB5-9CF6-49D0-AEDC-34E15858C453}">
  <dimension ref="A1:H32"/>
  <sheetViews>
    <sheetView workbookViewId="0">
      <selection activeCell="A6" sqref="A6:C6"/>
    </sheetView>
  </sheetViews>
  <sheetFormatPr defaultRowHeight="15" x14ac:dyDescent="0.25"/>
  <cols>
    <col min="1" max="1" width="18.140625" customWidth="1"/>
    <col min="2" max="2" width="3.28515625" bestFit="1" customWidth="1"/>
    <col min="3" max="3" width="41.85546875" bestFit="1" customWidth="1"/>
    <col min="4" max="4" width="8" bestFit="1" customWidth="1"/>
    <col min="5" max="5" width="15" bestFit="1" customWidth="1"/>
    <col min="6" max="7" width="10.5703125" bestFit="1" customWidth="1"/>
    <col min="8" max="8" width="5.8554687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18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37">
        <v>45474</v>
      </c>
      <c r="B14" s="2" t="s">
        <v>103</v>
      </c>
      <c r="C14" s="60" t="s">
        <v>104</v>
      </c>
      <c r="D14" s="60"/>
      <c r="E14" s="60"/>
      <c r="F14" s="38">
        <v>3084400</v>
      </c>
      <c r="G14" s="39"/>
      <c r="H14" s="1"/>
    </row>
    <row r="15" spans="1:8" x14ac:dyDescent="0.25">
      <c r="A15" s="29">
        <v>45481</v>
      </c>
      <c r="B15" s="3" t="s">
        <v>105</v>
      </c>
      <c r="C15" s="30" t="s">
        <v>356</v>
      </c>
      <c r="D15" s="31" t="s">
        <v>48</v>
      </c>
      <c r="E15" s="32" t="s">
        <v>357</v>
      </c>
      <c r="F15" s="36"/>
      <c r="G15" s="34">
        <v>30600</v>
      </c>
      <c r="H15" s="35"/>
    </row>
    <row r="16" spans="1:8" ht="24" x14ac:dyDescent="0.25">
      <c r="A16" s="27"/>
      <c r="B16" s="2" t="s">
        <v>40</v>
      </c>
      <c r="C16" s="43" t="s">
        <v>358</v>
      </c>
      <c r="D16" s="1"/>
      <c r="E16" s="1"/>
      <c r="F16" s="1"/>
      <c r="G16" s="1"/>
      <c r="H16" s="1"/>
    </row>
    <row r="17" spans="1:8" x14ac:dyDescent="0.25">
      <c r="A17" s="29">
        <v>45486</v>
      </c>
      <c r="B17" s="3" t="s">
        <v>105</v>
      </c>
      <c r="C17" s="30" t="s">
        <v>356</v>
      </c>
      <c r="D17" s="31" t="s">
        <v>48</v>
      </c>
      <c r="E17" s="32" t="s">
        <v>359</v>
      </c>
      <c r="F17" s="36"/>
      <c r="G17" s="34">
        <v>7650</v>
      </c>
      <c r="H17" s="35"/>
    </row>
    <row r="18" spans="1:8" ht="24" x14ac:dyDescent="0.25">
      <c r="A18" s="27"/>
      <c r="B18" s="2" t="s">
        <v>40</v>
      </c>
      <c r="C18" s="43" t="s">
        <v>360</v>
      </c>
      <c r="D18" s="1"/>
      <c r="E18" s="1"/>
      <c r="F18" s="1"/>
      <c r="G18" s="1"/>
      <c r="H18" s="1"/>
    </row>
    <row r="19" spans="1:8" x14ac:dyDescent="0.25">
      <c r="A19" s="29">
        <v>45513</v>
      </c>
      <c r="B19" s="3" t="s">
        <v>105</v>
      </c>
      <c r="C19" s="30" t="s">
        <v>356</v>
      </c>
      <c r="D19" s="31" t="s">
        <v>48</v>
      </c>
      <c r="E19" s="32" t="s">
        <v>361</v>
      </c>
      <c r="F19" s="36"/>
      <c r="G19" s="34">
        <v>331200</v>
      </c>
      <c r="H19" s="35"/>
    </row>
    <row r="20" spans="1:8" ht="24" x14ac:dyDescent="0.25">
      <c r="A20" s="27"/>
      <c r="B20" s="2" t="s">
        <v>40</v>
      </c>
      <c r="C20" s="43" t="s">
        <v>362</v>
      </c>
      <c r="D20" s="1"/>
      <c r="E20" s="1"/>
      <c r="F20" s="1"/>
      <c r="G20" s="1"/>
      <c r="H20" s="1"/>
    </row>
    <row r="21" spans="1:8" x14ac:dyDescent="0.25">
      <c r="A21" s="29">
        <v>45518</v>
      </c>
      <c r="B21" s="3" t="s">
        <v>105</v>
      </c>
      <c r="C21" s="30" t="s">
        <v>363</v>
      </c>
      <c r="D21" s="31" t="s">
        <v>48</v>
      </c>
      <c r="E21" s="32" t="s">
        <v>364</v>
      </c>
      <c r="F21" s="36"/>
      <c r="G21" s="34">
        <v>146640</v>
      </c>
      <c r="H21" s="35"/>
    </row>
    <row r="22" spans="1:8" ht="72" x14ac:dyDescent="0.25">
      <c r="A22" s="27"/>
      <c r="B22" s="2" t="s">
        <v>40</v>
      </c>
      <c r="C22" s="43" t="s">
        <v>365</v>
      </c>
      <c r="D22" s="1"/>
      <c r="E22" s="1"/>
      <c r="F22" s="1"/>
      <c r="G22" s="1"/>
      <c r="H22" s="1"/>
    </row>
    <row r="23" spans="1:8" x14ac:dyDescent="0.25">
      <c r="A23" s="29">
        <v>45524</v>
      </c>
      <c r="B23" s="3" t="s">
        <v>105</v>
      </c>
      <c r="C23" s="30" t="s">
        <v>356</v>
      </c>
      <c r="D23" s="31" t="s">
        <v>48</v>
      </c>
      <c r="E23" s="32" t="s">
        <v>366</v>
      </c>
      <c r="F23" s="36"/>
      <c r="G23" s="34">
        <v>144000</v>
      </c>
      <c r="H23" s="35"/>
    </row>
    <row r="24" spans="1:8" ht="24" x14ac:dyDescent="0.25">
      <c r="A24" s="27"/>
      <c r="B24" s="2" t="s">
        <v>40</v>
      </c>
      <c r="C24" s="43" t="s">
        <v>367</v>
      </c>
      <c r="D24" s="1"/>
      <c r="E24" s="1"/>
      <c r="F24" s="1"/>
      <c r="G24" s="1"/>
      <c r="H24" s="1"/>
    </row>
    <row r="25" spans="1:8" x14ac:dyDescent="0.25">
      <c r="A25" s="29">
        <v>45532</v>
      </c>
      <c r="B25" s="3" t="s">
        <v>105</v>
      </c>
      <c r="C25" s="30" t="s">
        <v>363</v>
      </c>
      <c r="D25" s="31" t="s">
        <v>48</v>
      </c>
      <c r="E25" s="32" t="s">
        <v>368</v>
      </c>
      <c r="F25" s="36"/>
      <c r="G25" s="34">
        <v>502444.21</v>
      </c>
      <c r="H25" s="35"/>
    </row>
    <row r="26" spans="1:8" ht="36" x14ac:dyDescent="0.25">
      <c r="A26" s="27"/>
      <c r="B26" s="2" t="s">
        <v>40</v>
      </c>
      <c r="C26" s="43" t="s">
        <v>369</v>
      </c>
      <c r="D26" s="1"/>
      <c r="E26" s="1"/>
      <c r="F26" s="1"/>
      <c r="G26" s="1"/>
      <c r="H26" s="1"/>
    </row>
    <row r="27" spans="1:8" x14ac:dyDescent="0.25">
      <c r="A27" s="29">
        <v>45555</v>
      </c>
      <c r="B27" s="3" t="s">
        <v>105</v>
      </c>
      <c r="C27" s="30" t="s">
        <v>356</v>
      </c>
      <c r="D27" s="31" t="s">
        <v>48</v>
      </c>
      <c r="E27" s="32" t="s">
        <v>370</v>
      </c>
      <c r="F27" s="36"/>
      <c r="G27" s="34">
        <v>72000</v>
      </c>
      <c r="H27" s="35"/>
    </row>
    <row r="28" spans="1:8" ht="24" x14ac:dyDescent="0.25">
      <c r="A28" s="27"/>
      <c r="B28" s="2" t="s">
        <v>40</v>
      </c>
      <c r="C28" s="43" t="s">
        <v>371</v>
      </c>
      <c r="D28" s="1"/>
      <c r="E28" s="1"/>
      <c r="F28" s="1"/>
      <c r="G28" s="1"/>
      <c r="H28" s="1"/>
    </row>
    <row r="29" spans="1:8" x14ac:dyDescent="0.25">
      <c r="A29" s="61">
        <v>4318934.21</v>
      </c>
      <c r="B29" s="61"/>
      <c r="C29" s="61"/>
      <c r="D29" s="61"/>
      <c r="E29" s="61"/>
      <c r="F29" s="61"/>
      <c r="G29" s="23"/>
      <c r="H29" s="1"/>
    </row>
    <row r="30" spans="1:8" x14ac:dyDescent="0.25">
      <c r="A30" s="24" t="s">
        <v>40</v>
      </c>
      <c r="B30" s="2" t="s">
        <v>103</v>
      </c>
      <c r="C30" s="25" t="s">
        <v>50</v>
      </c>
      <c r="D30" s="62"/>
      <c r="E30" s="62"/>
      <c r="F30" s="62"/>
      <c r="G30" s="26">
        <v>4318934.21</v>
      </c>
      <c r="H30" s="1"/>
    </row>
    <row r="31" spans="1:8" x14ac:dyDescent="0.25">
      <c r="A31" s="63">
        <v>4318934.21</v>
      </c>
      <c r="B31" s="63"/>
      <c r="C31" s="63"/>
      <c r="D31" s="63"/>
      <c r="E31" s="63"/>
      <c r="F31" s="63"/>
      <c r="G31" s="20">
        <v>4318934.21</v>
      </c>
      <c r="H31" s="1"/>
    </row>
    <row r="32" spans="1:8" x14ac:dyDescent="0.25">
      <c r="A32" s="48" t="s">
        <v>837</v>
      </c>
      <c r="B32" s="1"/>
      <c r="C32" s="1"/>
      <c r="D32" s="1"/>
      <c r="E32" s="1"/>
      <c r="F32" s="1"/>
      <c r="G32" s="1"/>
      <c r="H32" s="1"/>
    </row>
  </sheetData>
  <mergeCells count="17">
    <mergeCell ref="A12:C12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B13:C13"/>
    <mergeCell ref="C14:E14"/>
    <mergeCell ref="A29:F29"/>
    <mergeCell ref="D30:F30"/>
    <mergeCell ref="A31:F31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059F3-8E20-4F3E-AD97-196011A46398}">
  <dimension ref="A1:H18"/>
  <sheetViews>
    <sheetView workbookViewId="0">
      <selection activeCell="G33" sqref="G33"/>
    </sheetView>
  </sheetViews>
  <sheetFormatPr defaultRowHeight="15" x14ac:dyDescent="0.25"/>
  <cols>
    <col min="1" max="1" width="8.42578125" bestFit="1" customWidth="1"/>
    <col min="2" max="2" width="3.28515625" bestFit="1" customWidth="1"/>
    <col min="3" max="3" width="22.5703125" bestFit="1" customWidth="1"/>
    <col min="4" max="4" width="8" bestFit="1" customWidth="1"/>
    <col min="5" max="5" width="11" bestFit="1" customWidth="1"/>
    <col min="6" max="6" width="9.85546875" bestFit="1" customWidth="1"/>
    <col min="7" max="7" width="7.5703125" bestFit="1" customWidth="1"/>
    <col min="8" max="8" width="5.8554687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97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16">
        <v>45474</v>
      </c>
      <c r="B14" s="17" t="s">
        <v>105</v>
      </c>
      <c r="C14" s="18" t="s">
        <v>67</v>
      </c>
      <c r="D14" s="11" t="s">
        <v>48</v>
      </c>
      <c r="E14" s="13" t="s">
        <v>602</v>
      </c>
      <c r="F14" s="19"/>
      <c r="G14" s="45">
        <v>4800</v>
      </c>
      <c r="H14" s="21"/>
    </row>
    <row r="15" spans="1:8" ht="84" x14ac:dyDescent="0.25">
      <c r="A15" s="27"/>
      <c r="B15" s="2" t="s">
        <v>40</v>
      </c>
      <c r="C15" s="43" t="s">
        <v>603</v>
      </c>
      <c r="D15" s="1"/>
      <c r="E15" s="1"/>
      <c r="F15" s="1"/>
      <c r="G15" s="1"/>
      <c r="H15" s="1"/>
    </row>
    <row r="16" spans="1:8" x14ac:dyDescent="0.25">
      <c r="A16" s="61">
        <v>4800</v>
      </c>
      <c r="B16" s="61"/>
      <c r="C16" s="61"/>
      <c r="D16" s="61"/>
      <c r="E16" s="61"/>
      <c r="F16" s="61"/>
      <c r="G16" s="23"/>
      <c r="H16" s="1"/>
    </row>
    <row r="17" spans="1:8" x14ac:dyDescent="0.25">
      <c r="A17" s="24" t="s">
        <v>40</v>
      </c>
      <c r="B17" s="2" t="s">
        <v>103</v>
      </c>
      <c r="C17" s="25" t="s">
        <v>50</v>
      </c>
      <c r="D17" s="62"/>
      <c r="E17" s="62"/>
      <c r="F17" s="62"/>
      <c r="G17" s="26">
        <v>4800</v>
      </c>
      <c r="H17" s="1"/>
    </row>
    <row r="18" spans="1:8" x14ac:dyDescent="0.25">
      <c r="A18" s="63">
        <v>4800</v>
      </c>
      <c r="B18" s="63"/>
      <c r="C18" s="63"/>
      <c r="D18" s="63"/>
      <c r="E18" s="63"/>
      <c r="F18" s="63"/>
      <c r="G18" s="20">
        <v>4800</v>
      </c>
      <c r="H18" s="1"/>
    </row>
  </sheetData>
  <mergeCells count="16">
    <mergeCell ref="B13:C13"/>
    <mergeCell ref="A16:F16"/>
    <mergeCell ref="D17:F17"/>
    <mergeCell ref="A18:F18"/>
    <mergeCell ref="A7:C7"/>
    <mergeCell ref="A8:C8"/>
    <mergeCell ref="A9:C9"/>
    <mergeCell ref="A10:C10"/>
    <mergeCell ref="A11:C11"/>
    <mergeCell ref="A12:C12"/>
    <mergeCell ref="A6:C6"/>
    <mergeCell ref="A1:C1"/>
    <mergeCell ref="A2:C2"/>
    <mergeCell ref="A3:C3"/>
    <mergeCell ref="A4:C4"/>
    <mergeCell ref="A5:C5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06F86-A322-4D25-ACE9-6889BB835E41}">
  <dimension ref="A1:H32"/>
  <sheetViews>
    <sheetView workbookViewId="0">
      <selection activeCell="G22" sqref="G22"/>
    </sheetView>
  </sheetViews>
  <sheetFormatPr defaultRowHeight="15" x14ac:dyDescent="0.25"/>
  <cols>
    <col min="1" max="1" width="9.28515625" bestFit="1" customWidth="1"/>
    <col min="2" max="2" width="3.28515625" bestFit="1" customWidth="1"/>
    <col min="3" max="3" width="22.5703125" bestFit="1" customWidth="1"/>
    <col min="4" max="4" width="9.28515625" bestFit="1" customWidth="1"/>
    <col min="5" max="5" width="11" bestFit="1" customWidth="1"/>
    <col min="6" max="6" width="9.85546875" bestFit="1" customWidth="1"/>
    <col min="7" max="8" width="8.570312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98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16">
        <v>45474</v>
      </c>
      <c r="B14" s="17" t="s">
        <v>105</v>
      </c>
      <c r="C14" s="18" t="s">
        <v>67</v>
      </c>
      <c r="D14" s="11" t="s">
        <v>48</v>
      </c>
      <c r="E14" s="13" t="s">
        <v>602</v>
      </c>
      <c r="F14" s="19"/>
      <c r="G14" s="45">
        <v>150</v>
      </c>
      <c r="H14" s="21"/>
    </row>
    <row r="15" spans="1:8" x14ac:dyDescent="0.25">
      <c r="A15" s="27"/>
      <c r="B15" s="2" t="s">
        <v>40</v>
      </c>
      <c r="C15" s="28" t="s">
        <v>603</v>
      </c>
      <c r="D15" s="1"/>
      <c r="E15" s="1"/>
      <c r="F15" s="1"/>
      <c r="G15" s="1"/>
      <c r="H15" s="1"/>
    </row>
    <row r="16" spans="1:8" x14ac:dyDescent="0.25">
      <c r="A16" s="29">
        <v>45474</v>
      </c>
      <c r="B16" s="3" t="s">
        <v>105</v>
      </c>
      <c r="C16" s="30" t="s">
        <v>67</v>
      </c>
      <c r="D16" s="31" t="s">
        <v>48</v>
      </c>
      <c r="E16" s="32" t="s">
        <v>604</v>
      </c>
      <c r="F16" s="36"/>
      <c r="G16" s="34">
        <v>1900</v>
      </c>
      <c r="H16" s="35"/>
    </row>
    <row r="17" spans="1:8" x14ac:dyDescent="0.25">
      <c r="A17" s="27"/>
      <c r="B17" s="2" t="s">
        <v>40</v>
      </c>
      <c r="C17" s="28" t="s">
        <v>605</v>
      </c>
      <c r="D17" s="1"/>
      <c r="E17" s="1"/>
      <c r="F17" s="1"/>
      <c r="G17" s="1"/>
      <c r="H17" s="1"/>
    </row>
    <row r="18" spans="1:8" x14ac:dyDescent="0.25">
      <c r="A18" s="29">
        <v>45478</v>
      </c>
      <c r="B18" s="3" t="s">
        <v>105</v>
      </c>
      <c r="C18" s="30" t="s">
        <v>67</v>
      </c>
      <c r="D18" s="31" t="s">
        <v>48</v>
      </c>
      <c r="E18" s="32" t="s">
        <v>606</v>
      </c>
      <c r="F18" s="36"/>
      <c r="G18" s="34">
        <v>5700</v>
      </c>
      <c r="H18" s="35"/>
    </row>
    <row r="19" spans="1:8" x14ac:dyDescent="0.25">
      <c r="A19" s="27"/>
      <c r="B19" s="2" t="s">
        <v>40</v>
      </c>
      <c r="C19" s="28" t="s">
        <v>607</v>
      </c>
      <c r="D19" s="1"/>
      <c r="E19" s="1"/>
      <c r="F19" s="1"/>
      <c r="G19" s="1"/>
      <c r="H19" s="1"/>
    </row>
    <row r="20" spans="1:8" x14ac:dyDescent="0.25">
      <c r="A20" s="29">
        <v>45505</v>
      </c>
      <c r="B20" s="3" t="s">
        <v>105</v>
      </c>
      <c r="C20" s="30" t="s">
        <v>67</v>
      </c>
      <c r="D20" s="31" t="s">
        <v>48</v>
      </c>
      <c r="E20" s="32" t="s">
        <v>608</v>
      </c>
      <c r="F20" s="36"/>
      <c r="G20" s="34">
        <v>10000</v>
      </c>
      <c r="H20" s="35"/>
    </row>
    <row r="21" spans="1:8" x14ac:dyDescent="0.25">
      <c r="A21" s="27"/>
      <c r="B21" s="2" t="s">
        <v>40</v>
      </c>
      <c r="C21" s="28" t="s">
        <v>609</v>
      </c>
      <c r="D21" s="1"/>
      <c r="E21" s="1"/>
      <c r="F21" s="1"/>
      <c r="G21" s="1"/>
      <c r="H21" s="1"/>
    </row>
    <row r="22" spans="1:8" x14ac:dyDescent="0.25">
      <c r="A22" s="29">
        <v>45549</v>
      </c>
      <c r="B22" s="3" t="s">
        <v>105</v>
      </c>
      <c r="C22" s="30" t="s">
        <v>610</v>
      </c>
      <c r="D22" s="31" t="s">
        <v>48</v>
      </c>
      <c r="E22" s="32" t="s">
        <v>40</v>
      </c>
      <c r="F22" s="36"/>
      <c r="G22" s="44">
        <v>10070</v>
      </c>
      <c r="H22" s="35"/>
    </row>
    <row r="23" spans="1:8" x14ac:dyDescent="0.25">
      <c r="A23" s="27"/>
      <c r="B23" s="2" t="s">
        <v>40</v>
      </c>
      <c r="C23" s="28" t="s">
        <v>611</v>
      </c>
      <c r="D23" s="1"/>
      <c r="E23" s="1"/>
      <c r="F23" s="1"/>
      <c r="G23" s="1"/>
      <c r="H23" s="1"/>
    </row>
    <row r="24" spans="1:8" x14ac:dyDescent="0.25">
      <c r="A24" s="29">
        <v>45555</v>
      </c>
      <c r="B24" s="3" t="s">
        <v>105</v>
      </c>
      <c r="C24" s="30" t="s">
        <v>67</v>
      </c>
      <c r="D24" s="31" t="s">
        <v>48</v>
      </c>
      <c r="E24" s="32" t="s">
        <v>612</v>
      </c>
      <c r="F24" s="36"/>
      <c r="G24" s="34">
        <v>25360</v>
      </c>
      <c r="H24" s="35"/>
    </row>
    <row r="25" spans="1:8" x14ac:dyDescent="0.25">
      <c r="A25" s="27"/>
      <c r="B25" s="2" t="s">
        <v>40</v>
      </c>
      <c r="C25" s="28" t="s">
        <v>613</v>
      </c>
      <c r="D25" s="1"/>
      <c r="E25" s="1"/>
      <c r="F25" s="1"/>
      <c r="G25" s="1"/>
      <c r="H25" s="1"/>
    </row>
    <row r="26" spans="1:8" x14ac:dyDescent="0.25">
      <c r="A26" s="29">
        <v>45561</v>
      </c>
      <c r="B26" s="3" t="s">
        <v>105</v>
      </c>
      <c r="C26" s="30" t="s">
        <v>67</v>
      </c>
      <c r="D26" s="31" t="s">
        <v>48</v>
      </c>
      <c r="E26" s="32" t="s">
        <v>614</v>
      </c>
      <c r="F26" s="36"/>
      <c r="G26" s="34">
        <v>10000</v>
      </c>
      <c r="H26" s="35"/>
    </row>
    <row r="27" spans="1:8" x14ac:dyDescent="0.25">
      <c r="A27" s="27"/>
      <c r="B27" s="2" t="s">
        <v>40</v>
      </c>
      <c r="C27" s="28" t="s">
        <v>85</v>
      </c>
      <c r="D27" s="1"/>
      <c r="E27" s="1"/>
      <c r="F27" s="1"/>
      <c r="G27" s="1"/>
      <c r="H27" s="1"/>
    </row>
    <row r="28" spans="1:8" x14ac:dyDescent="0.25">
      <c r="A28" s="29">
        <v>45561</v>
      </c>
      <c r="B28" s="3" t="s">
        <v>103</v>
      </c>
      <c r="C28" s="30" t="s">
        <v>67</v>
      </c>
      <c r="D28" s="31" t="s">
        <v>63</v>
      </c>
      <c r="E28" s="32" t="s">
        <v>615</v>
      </c>
      <c r="F28" s="36"/>
      <c r="G28" s="35"/>
      <c r="H28" s="34">
        <v>10000</v>
      </c>
    </row>
    <row r="29" spans="1:8" x14ac:dyDescent="0.25">
      <c r="A29" s="27"/>
      <c r="B29" s="2" t="s">
        <v>40</v>
      </c>
      <c r="C29" s="28" t="s">
        <v>85</v>
      </c>
      <c r="D29" s="1"/>
      <c r="E29" s="1"/>
      <c r="F29" s="1"/>
      <c r="G29" s="1"/>
      <c r="H29" s="1"/>
    </row>
    <row r="30" spans="1:8" x14ac:dyDescent="0.25">
      <c r="A30" s="61">
        <v>63180</v>
      </c>
      <c r="B30" s="61"/>
      <c r="C30" s="61"/>
      <c r="D30" s="61"/>
      <c r="E30" s="61"/>
      <c r="F30" s="61"/>
      <c r="G30" s="22">
        <v>10000</v>
      </c>
      <c r="H30" s="1"/>
    </row>
    <row r="31" spans="1:8" x14ac:dyDescent="0.25">
      <c r="A31" s="24" t="s">
        <v>40</v>
      </c>
      <c r="B31" s="2" t="s">
        <v>103</v>
      </c>
      <c r="C31" s="25" t="s">
        <v>50</v>
      </c>
      <c r="D31" s="62"/>
      <c r="E31" s="62"/>
      <c r="F31" s="62"/>
      <c r="G31" s="26">
        <v>53180</v>
      </c>
      <c r="H31" s="1"/>
    </row>
    <row r="32" spans="1:8" x14ac:dyDescent="0.25">
      <c r="A32" s="63">
        <v>63180</v>
      </c>
      <c r="B32" s="63"/>
      <c r="C32" s="63"/>
      <c r="D32" s="63"/>
      <c r="E32" s="63"/>
      <c r="F32" s="63"/>
      <c r="G32" s="20">
        <v>63180</v>
      </c>
      <c r="H32" s="1"/>
    </row>
  </sheetData>
  <mergeCells count="16">
    <mergeCell ref="B13:C13"/>
    <mergeCell ref="A30:F30"/>
    <mergeCell ref="D31:F31"/>
    <mergeCell ref="A32:F32"/>
    <mergeCell ref="A7:C7"/>
    <mergeCell ref="A8:C8"/>
    <mergeCell ref="A9:C9"/>
    <mergeCell ref="A10:C10"/>
    <mergeCell ref="A11:C11"/>
    <mergeCell ref="A12:C12"/>
    <mergeCell ref="A6:C6"/>
    <mergeCell ref="A1:C1"/>
    <mergeCell ref="A2:C2"/>
    <mergeCell ref="A3:C3"/>
    <mergeCell ref="A4:C4"/>
    <mergeCell ref="A5:C5"/>
  </mergeCells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14983-B0F5-4C96-83C4-95E307B57735}">
  <dimension ref="A1:H31"/>
  <sheetViews>
    <sheetView workbookViewId="0">
      <selection activeCell="G15" sqref="G15"/>
    </sheetView>
  </sheetViews>
  <sheetFormatPr defaultRowHeight="15" x14ac:dyDescent="0.25"/>
  <cols>
    <col min="1" max="1" width="9.28515625" bestFit="1" customWidth="1"/>
    <col min="2" max="2" width="3.28515625" bestFit="1" customWidth="1"/>
    <col min="3" max="3" width="22.5703125" bestFit="1" customWidth="1"/>
    <col min="4" max="4" width="8" bestFit="1" customWidth="1"/>
    <col min="5" max="5" width="12.85546875" bestFit="1" customWidth="1"/>
    <col min="6" max="7" width="11.5703125" bestFit="1" customWidth="1"/>
    <col min="8" max="8" width="5.8554687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99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37">
        <v>45474</v>
      </c>
      <c r="B14" s="2" t="s">
        <v>103</v>
      </c>
      <c r="C14" s="60" t="s">
        <v>104</v>
      </c>
      <c r="D14" s="60"/>
      <c r="E14" s="60"/>
      <c r="F14" s="38">
        <v>12879902.98</v>
      </c>
      <c r="G14" s="39"/>
      <c r="H14" s="1"/>
    </row>
    <row r="15" spans="1:8" x14ac:dyDescent="0.25">
      <c r="A15" s="29">
        <v>45493</v>
      </c>
      <c r="B15" s="3" t="s">
        <v>105</v>
      </c>
      <c r="C15" s="30" t="s">
        <v>616</v>
      </c>
      <c r="D15" s="31" t="s">
        <v>48</v>
      </c>
      <c r="E15" s="32" t="s">
        <v>617</v>
      </c>
      <c r="F15" s="36"/>
      <c r="G15" s="44">
        <v>1173235.9099999999</v>
      </c>
      <c r="H15" s="35"/>
    </row>
    <row r="16" spans="1:8" x14ac:dyDescent="0.25">
      <c r="A16" s="27"/>
      <c r="B16" s="2" t="s">
        <v>40</v>
      </c>
      <c r="C16" s="28" t="s">
        <v>618</v>
      </c>
      <c r="D16" s="1"/>
      <c r="E16" s="1"/>
      <c r="F16" s="1"/>
      <c r="G16" s="1"/>
      <c r="H16" s="1"/>
    </row>
    <row r="17" spans="1:8" x14ac:dyDescent="0.25">
      <c r="A17" s="29">
        <v>45504</v>
      </c>
      <c r="B17" s="3" t="s">
        <v>105</v>
      </c>
      <c r="C17" s="30" t="s">
        <v>616</v>
      </c>
      <c r="D17" s="31" t="s">
        <v>48</v>
      </c>
      <c r="E17" s="32" t="s">
        <v>619</v>
      </c>
      <c r="F17" s="36"/>
      <c r="G17" s="34">
        <v>473526.63</v>
      </c>
      <c r="H17" s="35"/>
    </row>
    <row r="18" spans="1:8" x14ac:dyDescent="0.25">
      <c r="A18" s="27"/>
      <c r="B18" s="2" t="s">
        <v>40</v>
      </c>
      <c r="C18" s="28" t="s">
        <v>620</v>
      </c>
      <c r="D18" s="1"/>
      <c r="E18" s="1"/>
      <c r="F18" s="1"/>
      <c r="G18" s="1"/>
      <c r="H18" s="1"/>
    </row>
    <row r="19" spans="1:8" x14ac:dyDescent="0.25">
      <c r="A19" s="29">
        <v>45520</v>
      </c>
      <c r="B19" s="3" t="s">
        <v>105</v>
      </c>
      <c r="C19" s="30" t="s">
        <v>616</v>
      </c>
      <c r="D19" s="31" t="s">
        <v>48</v>
      </c>
      <c r="E19" s="32" t="s">
        <v>621</v>
      </c>
      <c r="F19" s="36"/>
      <c r="G19" s="34">
        <v>2582365.37</v>
      </c>
      <c r="H19" s="35"/>
    </row>
    <row r="20" spans="1:8" x14ac:dyDescent="0.25">
      <c r="A20" s="27"/>
      <c r="B20" s="2" t="s">
        <v>40</v>
      </c>
      <c r="C20" s="28" t="s">
        <v>622</v>
      </c>
      <c r="D20" s="1"/>
      <c r="E20" s="1"/>
      <c r="F20" s="1"/>
      <c r="G20" s="1"/>
      <c r="H20" s="1"/>
    </row>
    <row r="21" spans="1:8" x14ac:dyDescent="0.25">
      <c r="A21" s="29">
        <v>45535</v>
      </c>
      <c r="B21" s="3" t="s">
        <v>105</v>
      </c>
      <c r="C21" s="30" t="s">
        <v>616</v>
      </c>
      <c r="D21" s="31" t="s">
        <v>48</v>
      </c>
      <c r="E21" s="32" t="s">
        <v>623</v>
      </c>
      <c r="F21" s="36"/>
      <c r="G21" s="34">
        <v>2083166.95</v>
      </c>
      <c r="H21" s="35"/>
    </row>
    <row r="22" spans="1:8" x14ac:dyDescent="0.25">
      <c r="A22" s="27"/>
      <c r="B22" s="2" t="s">
        <v>40</v>
      </c>
      <c r="C22" s="28" t="s">
        <v>624</v>
      </c>
      <c r="D22" s="1"/>
      <c r="E22" s="1"/>
      <c r="F22" s="1"/>
      <c r="G22" s="1"/>
      <c r="H22" s="1"/>
    </row>
    <row r="23" spans="1:8" x14ac:dyDescent="0.25">
      <c r="A23" s="29">
        <v>45551</v>
      </c>
      <c r="B23" s="3" t="s">
        <v>105</v>
      </c>
      <c r="C23" s="30" t="s">
        <v>616</v>
      </c>
      <c r="D23" s="31" t="s">
        <v>48</v>
      </c>
      <c r="E23" s="32" t="s">
        <v>625</v>
      </c>
      <c r="F23" s="36"/>
      <c r="G23" s="34">
        <v>2004540.92</v>
      </c>
      <c r="H23" s="35"/>
    </row>
    <row r="24" spans="1:8" x14ac:dyDescent="0.25">
      <c r="A24" s="27"/>
      <c r="B24" s="2" t="s">
        <v>40</v>
      </c>
      <c r="C24" s="28" t="s">
        <v>626</v>
      </c>
      <c r="D24" s="1"/>
      <c r="E24" s="1"/>
      <c r="F24" s="1"/>
      <c r="G24" s="1"/>
      <c r="H24" s="1"/>
    </row>
    <row r="25" spans="1:8" x14ac:dyDescent="0.25">
      <c r="A25" s="29">
        <v>45555</v>
      </c>
      <c r="B25" s="3" t="s">
        <v>105</v>
      </c>
      <c r="C25" s="30" t="s">
        <v>616</v>
      </c>
      <c r="D25" s="31" t="s">
        <v>48</v>
      </c>
      <c r="E25" s="32" t="s">
        <v>627</v>
      </c>
      <c r="F25" s="36"/>
      <c r="G25" s="34">
        <v>42500</v>
      </c>
      <c r="H25" s="35"/>
    </row>
    <row r="26" spans="1:8" x14ac:dyDescent="0.25">
      <c r="A26" s="27"/>
      <c r="B26" s="2" t="s">
        <v>40</v>
      </c>
      <c r="C26" s="28" t="s">
        <v>628</v>
      </c>
      <c r="D26" s="1"/>
      <c r="E26" s="1"/>
      <c r="F26" s="1"/>
      <c r="G26" s="1"/>
      <c r="H26" s="1"/>
    </row>
    <row r="27" spans="1:8" x14ac:dyDescent="0.25">
      <c r="A27" s="29">
        <v>45565</v>
      </c>
      <c r="B27" s="3" t="s">
        <v>105</v>
      </c>
      <c r="C27" s="30" t="s">
        <v>616</v>
      </c>
      <c r="D27" s="31" t="s">
        <v>48</v>
      </c>
      <c r="E27" s="32" t="s">
        <v>629</v>
      </c>
      <c r="F27" s="36"/>
      <c r="G27" s="34">
        <v>2449206.19</v>
      </c>
      <c r="H27" s="35"/>
    </row>
    <row r="28" spans="1:8" x14ac:dyDescent="0.25">
      <c r="A28" s="27"/>
      <c r="B28" s="2" t="s">
        <v>40</v>
      </c>
      <c r="C28" s="28" t="s">
        <v>630</v>
      </c>
      <c r="D28" s="1"/>
      <c r="E28" s="1"/>
      <c r="F28" s="1"/>
      <c r="G28" s="1"/>
      <c r="H28" s="1"/>
    </row>
    <row r="29" spans="1:8" x14ac:dyDescent="0.25">
      <c r="A29" s="61">
        <v>23688444.949999999</v>
      </c>
      <c r="B29" s="61"/>
      <c r="C29" s="61"/>
      <c r="D29" s="61"/>
      <c r="E29" s="61"/>
      <c r="F29" s="61"/>
      <c r="G29" s="23"/>
      <c r="H29" s="1"/>
    </row>
    <row r="30" spans="1:8" x14ac:dyDescent="0.25">
      <c r="A30" s="24" t="s">
        <v>40</v>
      </c>
      <c r="B30" s="2" t="s">
        <v>103</v>
      </c>
      <c r="C30" s="25" t="s">
        <v>50</v>
      </c>
      <c r="D30" s="62"/>
      <c r="E30" s="62"/>
      <c r="F30" s="62"/>
      <c r="G30" s="26">
        <v>23688444.949999999</v>
      </c>
      <c r="H30" s="1"/>
    </row>
    <row r="31" spans="1:8" x14ac:dyDescent="0.25">
      <c r="A31" s="63">
        <v>23688444.949999999</v>
      </c>
      <c r="B31" s="63"/>
      <c r="C31" s="63"/>
      <c r="D31" s="63"/>
      <c r="E31" s="63"/>
      <c r="F31" s="63"/>
      <c r="G31" s="20">
        <v>23688444.949999999</v>
      </c>
      <c r="H31" s="1"/>
    </row>
  </sheetData>
  <mergeCells count="17">
    <mergeCell ref="B13:C13"/>
    <mergeCell ref="C14:E14"/>
    <mergeCell ref="A29:F29"/>
    <mergeCell ref="D30:F30"/>
    <mergeCell ref="A31:F31"/>
    <mergeCell ref="A12:C12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0FA4E-85C3-4A3C-A3A9-94CF8334BBAF}">
  <dimension ref="A1:H23"/>
  <sheetViews>
    <sheetView workbookViewId="0">
      <selection activeCell="G15" sqref="G15"/>
    </sheetView>
  </sheetViews>
  <sheetFormatPr defaultRowHeight="15" x14ac:dyDescent="0.25"/>
  <cols>
    <col min="1" max="1" width="9.28515625" bestFit="1" customWidth="1"/>
    <col min="2" max="2" width="3.28515625" bestFit="1" customWidth="1"/>
    <col min="3" max="3" width="22.5703125" bestFit="1" customWidth="1"/>
    <col min="4" max="4" width="8" bestFit="1" customWidth="1"/>
    <col min="5" max="5" width="7" bestFit="1" customWidth="1"/>
    <col min="6" max="6" width="9.85546875" bestFit="1" customWidth="1"/>
    <col min="7" max="7" width="9.5703125" bestFit="1" customWidth="1"/>
    <col min="8" max="8" width="5.8554687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32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37">
        <v>45474</v>
      </c>
      <c r="B14" s="2" t="s">
        <v>103</v>
      </c>
      <c r="C14" s="60" t="s">
        <v>104</v>
      </c>
      <c r="D14" s="60"/>
      <c r="E14" s="60"/>
      <c r="F14" s="38">
        <v>68100</v>
      </c>
      <c r="G14" s="39"/>
      <c r="H14" s="1"/>
    </row>
    <row r="15" spans="1:8" x14ac:dyDescent="0.25">
      <c r="A15" s="29">
        <v>45494</v>
      </c>
      <c r="B15" s="3" t="s">
        <v>105</v>
      </c>
      <c r="C15" s="30" t="s">
        <v>631</v>
      </c>
      <c r="D15" s="31" t="s">
        <v>48</v>
      </c>
      <c r="E15" s="32" t="s">
        <v>632</v>
      </c>
      <c r="F15" s="36"/>
      <c r="G15" s="34">
        <v>25800</v>
      </c>
      <c r="H15" s="35"/>
    </row>
    <row r="16" spans="1:8" x14ac:dyDescent="0.25">
      <c r="A16" s="27"/>
      <c r="B16" s="2" t="s">
        <v>40</v>
      </c>
      <c r="C16" s="28" t="s">
        <v>633</v>
      </c>
      <c r="D16" s="1"/>
      <c r="E16" s="1"/>
      <c r="F16" s="1"/>
      <c r="G16" s="1"/>
      <c r="H16" s="1"/>
    </row>
    <row r="17" spans="1:8" x14ac:dyDescent="0.25">
      <c r="A17" s="29">
        <v>45529</v>
      </c>
      <c r="B17" s="3" t="s">
        <v>105</v>
      </c>
      <c r="C17" s="30" t="s">
        <v>631</v>
      </c>
      <c r="D17" s="31" t="s">
        <v>48</v>
      </c>
      <c r="E17" s="32" t="s">
        <v>634</v>
      </c>
      <c r="F17" s="36"/>
      <c r="G17" s="44">
        <v>47600</v>
      </c>
      <c r="H17" s="35"/>
    </row>
    <row r="18" spans="1:8" x14ac:dyDescent="0.25">
      <c r="A18" s="27"/>
      <c r="B18" s="2" t="s">
        <v>40</v>
      </c>
      <c r="C18" s="28" t="s">
        <v>635</v>
      </c>
      <c r="D18" s="1"/>
      <c r="E18" s="1"/>
      <c r="F18" s="1"/>
      <c r="G18" s="1"/>
      <c r="H18" s="1"/>
    </row>
    <row r="19" spans="1:8" x14ac:dyDescent="0.25">
      <c r="A19" s="29">
        <v>45557</v>
      </c>
      <c r="B19" s="3" t="s">
        <v>105</v>
      </c>
      <c r="C19" s="30" t="s">
        <v>631</v>
      </c>
      <c r="D19" s="31" t="s">
        <v>48</v>
      </c>
      <c r="E19" s="32" t="s">
        <v>636</v>
      </c>
      <c r="F19" s="36"/>
      <c r="G19" s="44">
        <v>15900</v>
      </c>
      <c r="H19" s="35"/>
    </row>
    <row r="20" spans="1:8" x14ac:dyDescent="0.25">
      <c r="A20" s="27"/>
      <c r="B20" s="2" t="s">
        <v>40</v>
      </c>
      <c r="C20" s="28" t="s">
        <v>637</v>
      </c>
      <c r="D20" s="1"/>
      <c r="E20" s="1"/>
      <c r="F20" s="1"/>
      <c r="G20" s="1"/>
      <c r="H20" s="1"/>
    </row>
    <row r="21" spans="1:8" x14ac:dyDescent="0.25">
      <c r="A21" s="61">
        <v>157400</v>
      </c>
      <c r="B21" s="61"/>
      <c r="C21" s="61"/>
      <c r="D21" s="61"/>
      <c r="E21" s="61"/>
      <c r="F21" s="61"/>
      <c r="G21" s="23"/>
      <c r="H21" s="1"/>
    </row>
    <row r="22" spans="1:8" x14ac:dyDescent="0.25">
      <c r="A22" s="24" t="s">
        <v>40</v>
      </c>
      <c r="B22" s="2" t="s">
        <v>103</v>
      </c>
      <c r="C22" s="25" t="s">
        <v>50</v>
      </c>
      <c r="D22" s="62"/>
      <c r="E22" s="62"/>
      <c r="F22" s="62"/>
      <c r="G22" s="26">
        <v>157400</v>
      </c>
      <c r="H22" s="1"/>
    </row>
    <row r="23" spans="1:8" x14ac:dyDescent="0.25">
      <c r="A23" s="63">
        <v>157400</v>
      </c>
      <c r="B23" s="63"/>
      <c r="C23" s="63"/>
      <c r="D23" s="63"/>
      <c r="E23" s="63"/>
      <c r="F23" s="63"/>
      <c r="G23" s="20">
        <v>157400</v>
      </c>
      <c r="H23" s="1"/>
    </row>
  </sheetData>
  <mergeCells count="17">
    <mergeCell ref="B13:C13"/>
    <mergeCell ref="C14:E14"/>
    <mergeCell ref="A21:F21"/>
    <mergeCell ref="D22:F22"/>
    <mergeCell ref="A23:F23"/>
    <mergeCell ref="A12:C12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6FD0A-E21E-417D-91AD-5443DCE7F5CA}">
  <dimension ref="A1:H59"/>
  <sheetViews>
    <sheetView topLeftCell="A25" workbookViewId="0">
      <selection activeCell="G15" sqref="G15"/>
    </sheetView>
  </sheetViews>
  <sheetFormatPr defaultRowHeight="15" x14ac:dyDescent="0.25"/>
  <cols>
    <col min="1" max="1" width="9.28515625" bestFit="1" customWidth="1"/>
    <col min="2" max="2" width="3.28515625" bestFit="1" customWidth="1"/>
    <col min="3" max="3" width="49" bestFit="1" customWidth="1"/>
    <col min="4" max="4" width="9.28515625" bestFit="1" customWidth="1"/>
    <col min="5" max="5" width="11.85546875" bestFit="1" customWidth="1"/>
    <col min="6" max="7" width="11.5703125" bestFit="1" customWidth="1"/>
    <col min="8" max="8" width="8.570312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33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37">
        <v>45474</v>
      </c>
      <c r="B14" s="2" t="s">
        <v>103</v>
      </c>
      <c r="C14" s="60" t="s">
        <v>104</v>
      </c>
      <c r="D14" s="60"/>
      <c r="E14" s="60"/>
      <c r="F14" s="38">
        <v>32177611</v>
      </c>
      <c r="G14" s="39"/>
      <c r="H14" s="1"/>
    </row>
    <row r="15" spans="1:8" x14ac:dyDescent="0.25">
      <c r="A15" s="29">
        <v>45474</v>
      </c>
      <c r="B15" s="3" t="s">
        <v>105</v>
      </c>
      <c r="C15" s="30" t="s">
        <v>638</v>
      </c>
      <c r="D15" s="31" t="s">
        <v>48</v>
      </c>
      <c r="E15" s="32" t="s">
        <v>639</v>
      </c>
      <c r="F15" s="36"/>
      <c r="G15" s="34">
        <v>1354770</v>
      </c>
      <c r="H15" s="35"/>
    </row>
    <row r="16" spans="1:8" x14ac:dyDescent="0.25">
      <c r="A16" s="27"/>
      <c r="B16" s="2" t="s">
        <v>40</v>
      </c>
      <c r="C16" s="28" t="s">
        <v>640</v>
      </c>
      <c r="D16" s="1"/>
      <c r="E16" s="1"/>
      <c r="F16" s="1"/>
      <c r="G16" s="1"/>
      <c r="H16" s="1"/>
    </row>
    <row r="17" spans="1:8" x14ac:dyDescent="0.25">
      <c r="A17" s="29">
        <v>45474</v>
      </c>
      <c r="B17" s="3" t="s">
        <v>105</v>
      </c>
      <c r="C17" s="30" t="s">
        <v>638</v>
      </c>
      <c r="D17" s="31" t="s">
        <v>48</v>
      </c>
      <c r="E17" s="32" t="s">
        <v>641</v>
      </c>
      <c r="F17" s="36"/>
      <c r="G17" s="34">
        <v>784930</v>
      </c>
      <c r="H17" s="35"/>
    </row>
    <row r="18" spans="1:8" x14ac:dyDescent="0.25">
      <c r="A18" s="27"/>
      <c r="B18" s="2" t="s">
        <v>40</v>
      </c>
      <c r="C18" s="28" t="s">
        <v>642</v>
      </c>
      <c r="D18" s="1"/>
      <c r="E18" s="1"/>
      <c r="F18" s="1"/>
      <c r="G18" s="1"/>
      <c r="H18" s="1"/>
    </row>
    <row r="19" spans="1:8" x14ac:dyDescent="0.25">
      <c r="A19" s="29">
        <v>45483</v>
      </c>
      <c r="B19" s="3" t="s">
        <v>105</v>
      </c>
      <c r="C19" s="30" t="s">
        <v>643</v>
      </c>
      <c r="D19" s="31" t="s">
        <v>48</v>
      </c>
      <c r="E19" s="32" t="s">
        <v>644</v>
      </c>
      <c r="F19" s="36"/>
      <c r="G19" s="34">
        <v>912852</v>
      </c>
      <c r="H19" s="35"/>
    </row>
    <row r="20" spans="1:8" x14ac:dyDescent="0.25">
      <c r="A20" s="27"/>
      <c r="B20" s="2" t="s">
        <v>40</v>
      </c>
      <c r="C20" s="28" t="s">
        <v>680</v>
      </c>
      <c r="D20" s="1"/>
      <c r="E20" s="1"/>
      <c r="F20" s="1"/>
      <c r="G20" s="1"/>
      <c r="H20" s="1"/>
    </row>
    <row r="21" spans="1:8" x14ac:dyDescent="0.25">
      <c r="A21" s="29">
        <v>45483</v>
      </c>
      <c r="B21" s="3" t="s">
        <v>105</v>
      </c>
      <c r="C21" s="30" t="s">
        <v>643</v>
      </c>
      <c r="D21" s="31" t="s">
        <v>48</v>
      </c>
      <c r="E21" s="32" t="s">
        <v>645</v>
      </c>
      <c r="F21" s="36"/>
      <c r="G21" s="34">
        <v>1073110</v>
      </c>
      <c r="H21" s="35"/>
    </row>
    <row r="22" spans="1:8" x14ac:dyDescent="0.25">
      <c r="A22" s="27"/>
      <c r="B22" s="2" t="s">
        <v>40</v>
      </c>
      <c r="C22" s="28" t="s">
        <v>681</v>
      </c>
      <c r="D22" s="1"/>
      <c r="E22" s="1"/>
      <c r="F22" s="1"/>
      <c r="G22" s="1"/>
      <c r="H22" s="1"/>
    </row>
    <row r="23" spans="1:8" x14ac:dyDescent="0.25">
      <c r="A23" s="29">
        <v>45491</v>
      </c>
      <c r="B23" s="3" t="s">
        <v>105</v>
      </c>
      <c r="C23" s="30" t="s">
        <v>638</v>
      </c>
      <c r="D23" s="31" t="s">
        <v>48</v>
      </c>
      <c r="E23" s="32" t="s">
        <v>646</v>
      </c>
      <c r="F23" s="36"/>
      <c r="G23" s="34">
        <v>2062575</v>
      </c>
      <c r="H23" s="35"/>
    </row>
    <row r="24" spans="1:8" x14ac:dyDescent="0.25">
      <c r="A24" s="27"/>
      <c r="B24" s="2" t="s">
        <v>40</v>
      </c>
      <c r="C24" s="28" t="s">
        <v>647</v>
      </c>
      <c r="D24" s="1"/>
      <c r="E24" s="1"/>
      <c r="F24" s="1"/>
      <c r="G24" s="1"/>
      <c r="H24" s="1"/>
    </row>
    <row r="25" spans="1:8" x14ac:dyDescent="0.25">
      <c r="A25" s="29">
        <v>45492</v>
      </c>
      <c r="B25" s="3" t="s">
        <v>105</v>
      </c>
      <c r="C25" s="30" t="s">
        <v>638</v>
      </c>
      <c r="D25" s="31" t="s">
        <v>48</v>
      </c>
      <c r="E25" s="32" t="s">
        <v>648</v>
      </c>
      <c r="F25" s="36"/>
      <c r="G25" s="34">
        <v>2053305</v>
      </c>
      <c r="H25" s="35"/>
    </row>
    <row r="26" spans="1:8" x14ac:dyDescent="0.25">
      <c r="A26" s="27"/>
      <c r="B26" s="2" t="s">
        <v>40</v>
      </c>
      <c r="C26" s="28" t="s">
        <v>649</v>
      </c>
      <c r="D26" s="1"/>
      <c r="E26" s="1"/>
      <c r="F26" s="1"/>
      <c r="G26" s="1"/>
      <c r="H26" s="1"/>
    </row>
    <row r="27" spans="1:8" x14ac:dyDescent="0.25">
      <c r="A27" s="29">
        <v>45509</v>
      </c>
      <c r="B27" s="3" t="s">
        <v>105</v>
      </c>
      <c r="C27" s="30" t="s">
        <v>638</v>
      </c>
      <c r="D27" s="31" t="s">
        <v>48</v>
      </c>
      <c r="E27" s="32" t="s">
        <v>650</v>
      </c>
      <c r="F27" s="36"/>
      <c r="G27" s="34">
        <v>2064985</v>
      </c>
      <c r="H27" s="35"/>
    </row>
    <row r="28" spans="1:8" x14ac:dyDescent="0.25">
      <c r="A28" s="27"/>
      <c r="B28" s="2" t="s">
        <v>40</v>
      </c>
      <c r="C28" s="28" t="s">
        <v>651</v>
      </c>
      <c r="D28" s="1"/>
      <c r="E28" s="1"/>
      <c r="F28" s="1"/>
      <c r="G28" s="1"/>
      <c r="H28" s="1"/>
    </row>
    <row r="29" spans="1:8" x14ac:dyDescent="0.25">
      <c r="A29" s="29">
        <v>45513</v>
      </c>
      <c r="B29" s="3" t="s">
        <v>105</v>
      </c>
      <c r="C29" s="30" t="s">
        <v>643</v>
      </c>
      <c r="D29" s="31" t="s">
        <v>48</v>
      </c>
      <c r="E29" s="32" t="s">
        <v>652</v>
      </c>
      <c r="F29" s="36"/>
      <c r="G29" s="34">
        <v>983620</v>
      </c>
      <c r="H29" s="35"/>
    </row>
    <row r="30" spans="1:8" x14ac:dyDescent="0.25">
      <c r="A30" s="27"/>
      <c r="B30" s="2" t="s">
        <v>40</v>
      </c>
      <c r="C30" s="28" t="s">
        <v>677</v>
      </c>
      <c r="D30" s="1"/>
      <c r="E30" s="1"/>
      <c r="F30" s="1"/>
      <c r="G30" s="34"/>
      <c r="H30" s="1"/>
    </row>
    <row r="31" spans="1:8" x14ac:dyDescent="0.25">
      <c r="A31" s="29">
        <v>45514</v>
      </c>
      <c r="B31" s="3" t="s">
        <v>105</v>
      </c>
      <c r="C31" s="30" t="s">
        <v>638</v>
      </c>
      <c r="D31" s="31" t="s">
        <v>48</v>
      </c>
      <c r="E31" s="32" t="s">
        <v>653</v>
      </c>
      <c r="F31" s="36"/>
      <c r="G31" s="34">
        <v>1960200</v>
      </c>
      <c r="H31" s="35"/>
    </row>
    <row r="32" spans="1:8" x14ac:dyDescent="0.25">
      <c r="A32" s="27"/>
      <c r="B32" s="2" t="s">
        <v>40</v>
      </c>
      <c r="C32" s="28" t="s">
        <v>678</v>
      </c>
      <c r="D32" s="1"/>
      <c r="E32" s="1"/>
      <c r="F32" s="1"/>
      <c r="G32" s="34"/>
      <c r="H32" s="1"/>
    </row>
    <row r="33" spans="1:8" x14ac:dyDescent="0.25">
      <c r="A33" s="29">
        <v>45523</v>
      </c>
      <c r="B33" s="3" t="s">
        <v>105</v>
      </c>
      <c r="C33" s="30" t="s">
        <v>638</v>
      </c>
      <c r="D33" s="31" t="s">
        <v>48</v>
      </c>
      <c r="E33" s="32" t="s">
        <v>654</v>
      </c>
      <c r="F33" s="36"/>
      <c r="G33" s="34">
        <v>1497525</v>
      </c>
      <c r="H33" s="35"/>
    </row>
    <row r="34" spans="1:8" x14ac:dyDescent="0.25">
      <c r="A34" s="27"/>
      <c r="B34" s="2" t="s">
        <v>40</v>
      </c>
      <c r="C34" s="28" t="s">
        <v>679</v>
      </c>
      <c r="D34" s="1"/>
      <c r="E34" s="1"/>
      <c r="F34" s="1"/>
      <c r="G34" s="34"/>
      <c r="H34" s="1"/>
    </row>
    <row r="35" spans="1:8" x14ac:dyDescent="0.25">
      <c r="A35" s="29">
        <v>45523</v>
      </c>
      <c r="B35" s="3" t="s">
        <v>105</v>
      </c>
      <c r="C35" s="30" t="s">
        <v>638</v>
      </c>
      <c r="D35" s="31" t="s">
        <v>48</v>
      </c>
      <c r="E35" s="32" t="s">
        <v>655</v>
      </c>
      <c r="F35" s="36"/>
      <c r="G35" s="34">
        <v>497425</v>
      </c>
      <c r="H35" s="35"/>
    </row>
    <row r="36" spans="1:8" x14ac:dyDescent="0.25">
      <c r="A36" s="27"/>
      <c r="B36" s="2" t="s">
        <v>40</v>
      </c>
      <c r="C36" s="28" t="s">
        <v>682</v>
      </c>
      <c r="D36" s="1"/>
      <c r="E36" s="1"/>
      <c r="F36" s="1"/>
      <c r="G36" s="34"/>
      <c r="H36" s="1"/>
    </row>
    <row r="37" spans="1:8" x14ac:dyDescent="0.25">
      <c r="A37" s="29">
        <v>45524</v>
      </c>
      <c r="B37" s="3" t="s">
        <v>103</v>
      </c>
      <c r="C37" s="30" t="s">
        <v>643</v>
      </c>
      <c r="D37" s="31" t="s">
        <v>63</v>
      </c>
      <c r="E37" s="32" t="s">
        <v>656</v>
      </c>
      <c r="F37" s="36"/>
      <c r="G37" s="35"/>
      <c r="H37" s="34">
        <v>39500</v>
      </c>
    </row>
    <row r="38" spans="1:8" x14ac:dyDescent="0.25">
      <c r="A38" s="27"/>
      <c r="B38" s="2" t="s">
        <v>40</v>
      </c>
      <c r="C38" s="28" t="s">
        <v>85</v>
      </c>
      <c r="D38" s="1"/>
      <c r="E38" s="1"/>
      <c r="F38" s="1"/>
      <c r="G38" s="1"/>
      <c r="H38" s="1"/>
    </row>
    <row r="39" spans="1:8" x14ac:dyDescent="0.25">
      <c r="A39" s="29">
        <v>45530</v>
      </c>
      <c r="B39" s="3" t="s">
        <v>105</v>
      </c>
      <c r="C39" s="30" t="s">
        <v>643</v>
      </c>
      <c r="D39" s="31" t="s">
        <v>48</v>
      </c>
      <c r="E39" s="32" t="s">
        <v>657</v>
      </c>
      <c r="F39" s="36"/>
      <c r="G39" s="34">
        <v>200000</v>
      </c>
      <c r="H39" s="35"/>
    </row>
    <row r="40" spans="1:8" x14ac:dyDescent="0.25">
      <c r="A40" s="27"/>
      <c r="B40" s="2" t="s">
        <v>40</v>
      </c>
      <c r="C40" s="28" t="s">
        <v>658</v>
      </c>
      <c r="D40" s="1"/>
      <c r="E40" s="1"/>
      <c r="F40" s="1"/>
      <c r="G40" s="1"/>
      <c r="H40" s="1"/>
    </row>
    <row r="41" spans="1:8" x14ac:dyDescent="0.25">
      <c r="A41" s="29">
        <v>45537</v>
      </c>
      <c r="B41" s="3" t="s">
        <v>105</v>
      </c>
      <c r="C41" s="30" t="s">
        <v>659</v>
      </c>
      <c r="D41" s="31" t="s">
        <v>48</v>
      </c>
      <c r="E41" s="32" t="s">
        <v>660</v>
      </c>
      <c r="F41" s="36"/>
      <c r="G41" s="34">
        <v>105750</v>
      </c>
      <c r="H41" s="35"/>
    </row>
    <row r="42" spans="1:8" x14ac:dyDescent="0.25">
      <c r="A42" s="27"/>
      <c r="B42" s="2" t="s">
        <v>40</v>
      </c>
      <c r="C42" s="28" t="s">
        <v>661</v>
      </c>
      <c r="D42" s="1"/>
      <c r="E42" s="1"/>
      <c r="F42" s="1"/>
      <c r="G42" s="1"/>
      <c r="H42" s="1"/>
    </row>
    <row r="43" spans="1:8" x14ac:dyDescent="0.25">
      <c r="A43" s="29">
        <v>45539</v>
      </c>
      <c r="B43" s="3" t="s">
        <v>105</v>
      </c>
      <c r="C43" s="30" t="s">
        <v>380</v>
      </c>
      <c r="D43" s="31" t="s">
        <v>48</v>
      </c>
      <c r="E43" s="32" t="s">
        <v>662</v>
      </c>
      <c r="F43" s="36"/>
      <c r="G43" s="34">
        <v>445494</v>
      </c>
      <c r="H43" s="35"/>
    </row>
    <row r="44" spans="1:8" x14ac:dyDescent="0.25">
      <c r="A44" s="27"/>
      <c r="B44" s="2" t="s">
        <v>40</v>
      </c>
      <c r="C44" s="28" t="s">
        <v>663</v>
      </c>
      <c r="D44" s="1"/>
      <c r="E44" s="1"/>
      <c r="F44" s="1"/>
      <c r="G44" s="1"/>
      <c r="H44" s="1"/>
    </row>
    <row r="45" spans="1:8" x14ac:dyDescent="0.25">
      <c r="A45" s="29">
        <v>45540</v>
      </c>
      <c r="B45" s="3" t="s">
        <v>105</v>
      </c>
      <c r="C45" s="30" t="s">
        <v>638</v>
      </c>
      <c r="D45" s="31" t="s">
        <v>48</v>
      </c>
      <c r="E45" s="32" t="s">
        <v>664</v>
      </c>
      <c r="F45" s="36"/>
      <c r="G45" s="34">
        <v>2026255</v>
      </c>
      <c r="H45" s="35"/>
    </row>
    <row r="46" spans="1:8" x14ac:dyDescent="0.25">
      <c r="A46" s="27"/>
      <c r="B46" s="2" t="s">
        <v>40</v>
      </c>
      <c r="C46" s="28" t="s">
        <v>665</v>
      </c>
      <c r="D46" s="1"/>
      <c r="E46" s="1"/>
      <c r="F46" s="1"/>
      <c r="G46" s="1"/>
      <c r="H46" s="1"/>
    </row>
    <row r="47" spans="1:8" x14ac:dyDescent="0.25">
      <c r="A47" s="29">
        <v>45544</v>
      </c>
      <c r="B47" s="3" t="s">
        <v>105</v>
      </c>
      <c r="C47" s="30" t="s">
        <v>666</v>
      </c>
      <c r="D47" s="31" t="s">
        <v>48</v>
      </c>
      <c r="E47" s="32" t="s">
        <v>667</v>
      </c>
      <c r="F47" s="36"/>
      <c r="G47" s="34">
        <v>308100</v>
      </c>
      <c r="H47" s="35"/>
    </row>
    <row r="48" spans="1:8" x14ac:dyDescent="0.25">
      <c r="A48" s="27"/>
      <c r="B48" s="2" t="s">
        <v>40</v>
      </c>
      <c r="C48" s="28" t="s">
        <v>668</v>
      </c>
      <c r="D48" s="1"/>
      <c r="E48" s="1"/>
      <c r="F48" s="1"/>
      <c r="G48" s="1"/>
      <c r="H48" s="1"/>
    </row>
    <row r="49" spans="1:8" x14ac:dyDescent="0.25">
      <c r="A49" s="29">
        <v>45548</v>
      </c>
      <c r="B49" s="3" t="s">
        <v>105</v>
      </c>
      <c r="C49" s="30" t="s">
        <v>380</v>
      </c>
      <c r="D49" s="31" t="s">
        <v>48</v>
      </c>
      <c r="E49" s="32" t="s">
        <v>669</v>
      </c>
      <c r="F49" s="36"/>
      <c r="G49" s="34">
        <v>296153.2</v>
      </c>
      <c r="H49" s="35"/>
    </row>
    <row r="50" spans="1:8" x14ac:dyDescent="0.25">
      <c r="A50" s="27"/>
      <c r="B50" s="2" t="s">
        <v>40</v>
      </c>
      <c r="C50" s="28" t="s">
        <v>670</v>
      </c>
      <c r="D50" s="1"/>
      <c r="E50" s="1"/>
      <c r="F50" s="1"/>
      <c r="G50" s="1"/>
      <c r="H50" s="1"/>
    </row>
    <row r="51" spans="1:8" x14ac:dyDescent="0.25">
      <c r="A51" s="29">
        <v>45551</v>
      </c>
      <c r="B51" s="3" t="s">
        <v>105</v>
      </c>
      <c r="C51" s="30" t="s">
        <v>638</v>
      </c>
      <c r="D51" s="31" t="s">
        <v>48</v>
      </c>
      <c r="E51" s="32" t="s">
        <v>671</v>
      </c>
      <c r="F51" s="36"/>
      <c r="G51" s="44">
        <v>2024040</v>
      </c>
      <c r="H51" s="35"/>
    </row>
    <row r="52" spans="1:8" x14ac:dyDescent="0.25">
      <c r="A52" s="27"/>
      <c r="B52" s="2" t="s">
        <v>40</v>
      </c>
      <c r="C52" s="28" t="s">
        <v>672</v>
      </c>
      <c r="D52" s="1"/>
      <c r="E52" s="1"/>
      <c r="F52" s="1"/>
      <c r="G52" s="1"/>
      <c r="H52" s="1"/>
    </row>
    <row r="53" spans="1:8" x14ac:dyDescent="0.25">
      <c r="A53" s="29">
        <v>45558</v>
      </c>
      <c r="B53" s="3" t="s">
        <v>105</v>
      </c>
      <c r="C53" s="30" t="s">
        <v>380</v>
      </c>
      <c r="D53" s="31" t="s">
        <v>48</v>
      </c>
      <c r="E53" s="32" t="s">
        <v>673</v>
      </c>
      <c r="F53" s="36"/>
      <c r="G53" s="34">
        <v>824582.06</v>
      </c>
      <c r="H53" s="35"/>
    </row>
    <row r="54" spans="1:8" x14ac:dyDescent="0.25">
      <c r="A54" s="27"/>
      <c r="B54" s="2" t="s">
        <v>40</v>
      </c>
      <c r="C54" s="28" t="s">
        <v>674</v>
      </c>
      <c r="D54" s="1"/>
      <c r="E54" s="1"/>
      <c r="F54" s="1"/>
      <c r="G54" s="1"/>
      <c r="H54" s="1"/>
    </row>
    <row r="55" spans="1:8" x14ac:dyDescent="0.25">
      <c r="A55" s="29">
        <v>45562</v>
      </c>
      <c r="B55" s="3" t="s">
        <v>105</v>
      </c>
      <c r="C55" s="30" t="s">
        <v>638</v>
      </c>
      <c r="D55" s="31" t="s">
        <v>48</v>
      </c>
      <c r="E55" s="32" t="s">
        <v>675</v>
      </c>
      <c r="F55" s="36"/>
      <c r="G55" s="44">
        <v>2042550</v>
      </c>
      <c r="H55" s="35"/>
    </row>
    <row r="56" spans="1:8" x14ac:dyDescent="0.25">
      <c r="A56" s="27"/>
      <c r="B56" s="2" t="s">
        <v>40</v>
      </c>
      <c r="C56" s="28" t="s">
        <v>676</v>
      </c>
      <c r="D56" s="1"/>
      <c r="E56" s="1"/>
      <c r="F56" s="1"/>
      <c r="G56" s="1"/>
      <c r="H56" s="1"/>
    </row>
    <row r="57" spans="1:8" x14ac:dyDescent="0.25">
      <c r="A57" s="61">
        <v>55695832.259999998</v>
      </c>
      <c r="B57" s="61"/>
      <c r="C57" s="61"/>
      <c r="D57" s="61"/>
      <c r="E57" s="61"/>
      <c r="F57" s="61"/>
      <c r="G57" s="22">
        <v>39500</v>
      </c>
      <c r="H57" s="1"/>
    </row>
    <row r="58" spans="1:8" x14ac:dyDescent="0.25">
      <c r="A58" s="24" t="s">
        <v>40</v>
      </c>
      <c r="B58" s="2" t="s">
        <v>103</v>
      </c>
      <c r="C58" s="25" t="s">
        <v>50</v>
      </c>
      <c r="D58" s="62"/>
      <c r="E58" s="62"/>
      <c r="F58" s="62"/>
      <c r="G58" s="26">
        <v>55656332.259999998</v>
      </c>
      <c r="H58" s="1"/>
    </row>
    <row r="59" spans="1:8" x14ac:dyDescent="0.25">
      <c r="A59" s="63">
        <v>55695832.259999998</v>
      </c>
      <c r="B59" s="63"/>
      <c r="C59" s="63"/>
      <c r="D59" s="63"/>
      <c r="E59" s="63"/>
      <c r="F59" s="63"/>
      <c r="G59" s="20">
        <v>55695832.259999998</v>
      </c>
      <c r="H59" s="1"/>
    </row>
  </sheetData>
  <mergeCells count="17">
    <mergeCell ref="B13:C13"/>
    <mergeCell ref="C14:E14"/>
    <mergeCell ref="A57:F57"/>
    <mergeCell ref="D58:F58"/>
    <mergeCell ref="A59:F59"/>
    <mergeCell ref="A12:C12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CB59F-4A8F-4C22-8B1E-67ED93395358}">
  <dimension ref="A1:H19"/>
  <sheetViews>
    <sheetView workbookViewId="0">
      <selection activeCell="G15" sqref="G15"/>
    </sheetView>
  </sheetViews>
  <sheetFormatPr defaultRowHeight="15" x14ac:dyDescent="0.25"/>
  <cols>
    <col min="1" max="1" width="9.42578125" bestFit="1" customWidth="1"/>
    <col min="2" max="2" width="3.28515625" bestFit="1" customWidth="1"/>
    <col min="3" max="3" width="22.5703125" bestFit="1" customWidth="1"/>
    <col min="4" max="4" width="8" bestFit="1" customWidth="1"/>
    <col min="5" max="5" width="11.5703125" bestFit="1" customWidth="1"/>
    <col min="6" max="6" width="9.85546875" bestFit="1" customWidth="1"/>
    <col min="7" max="7" width="8.5703125" bestFit="1" customWidth="1"/>
    <col min="8" max="8" width="5.8554687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34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683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37">
        <v>45536</v>
      </c>
      <c r="B14" s="2" t="s">
        <v>103</v>
      </c>
      <c r="C14" s="60" t="s">
        <v>104</v>
      </c>
      <c r="D14" s="60"/>
      <c r="E14" s="60"/>
      <c r="F14" s="38">
        <v>24000</v>
      </c>
      <c r="G14" s="39"/>
      <c r="H14" s="1"/>
    </row>
    <row r="15" spans="1:8" x14ac:dyDescent="0.25">
      <c r="A15" s="29">
        <v>45565</v>
      </c>
      <c r="B15" s="3" t="s">
        <v>105</v>
      </c>
      <c r="C15" s="30" t="s">
        <v>409</v>
      </c>
      <c r="D15" s="31" t="s">
        <v>48</v>
      </c>
      <c r="E15" s="32" t="s">
        <v>412</v>
      </c>
      <c r="F15" s="36"/>
      <c r="G15" s="34">
        <v>500</v>
      </c>
      <c r="H15" s="35"/>
    </row>
    <row r="16" spans="1:8" x14ac:dyDescent="0.25">
      <c r="A16" s="27"/>
      <c r="B16" s="2" t="s">
        <v>40</v>
      </c>
      <c r="C16" s="28" t="s">
        <v>413</v>
      </c>
      <c r="D16" s="1"/>
      <c r="E16" s="1"/>
      <c r="F16" s="1"/>
      <c r="G16" s="1"/>
      <c r="H16" s="1"/>
    </row>
    <row r="17" spans="1:8" x14ac:dyDescent="0.25">
      <c r="A17" s="61">
        <v>24500</v>
      </c>
      <c r="B17" s="61"/>
      <c r="C17" s="61"/>
      <c r="D17" s="61"/>
      <c r="E17" s="61"/>
      <c r="F17" s="61"/>
      <c r="G17" s="23"/>
      <c r="H17" s="1"/>
    </row>
    <row r="18" spans="1:8" x14ac:dyDescent="0.25">
      <c r="A18" s="24" t="s">
        <v>40</v>
      </c>
      <c r="B18" s="2" t="s">
        <v>103</v>
      </c>
      <c r="C18" s="25" t="s">
        <v>50</v>
      </c>
      <c r="D18" s="62"/>
      <c r="E18" s="62"/>
      <c r="F18" s="62"/>
      <c r="G18" s="26">
        <v>24500</v>
      </c>
      <c r="H18" s="1"/>
    </row>
    <row r="19" spans="1:8" x14ac:dyDescent="0.25">
      <c r="A19" s="63">
        <v>24500</v>
      </c>
      <c r="B19" s="63"/>
      <c r="C19" s="63"/>
      <c r="D19" s="63"/>
      <c r="E19" s="63"/>
      <c r="F19" s="63"/>
      <c r="G19" s="20">
        <v>24500</v>
      </c>
      <c r="H19" s="1"/>
    </row>
  </sheetData>
  <mergeCells count="17">
    <mergeCell ref="B13:C13"/>
    <mergeCell ref="C14:E14"/>
    <mergeCell ref="A17:F17"/>
    <mergeCell ref="D18:F18"/>
    <mergeCell ref="A19:F19"/>
    <mergeCell ref="A12:C12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89FCA-FAF2-4977-9D68-6A63DD846CF2}">
  <dimension ref="A1:H35"/>
  <sheetViews>
    <sheetView workbookViewId="0">
      <selection activeCell="G31" sqref="G31"/>
    </sheetView>
  </sheetViews>
  <sheetFormatPr defaultRowHeight="15" x14ac:dyDescent="0.25"/>
  <cols>
    <col min="1" max="1" width="9.28515625" bestFit="1" customWidth="1"/>
    <col min="2" max="2" width="3.28515625" bestFit="1" customWidth="1"/>
    <col min="3" max="3" width="48.140625" bestFit="1" customWidth="1"/>
    <col min="4" max="4" width="8" bestFit="1" customWidth="1"/>
    <col min="5" max="5" width="15" bestFit="1" customWidth="1"/>
    <col min="6" max="6" width="9.85546875" bestFit="1" customWidth="1"/>
    <col min="7" max="7" width="10.5703125" bestFit="1" customWidth="1"/>
    <col min="8" max="8" width="5.8554687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35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37">
        <v>45474</v>
      </c>
      <c r="B14" s="2" t="s">
        <v>103</v>
      </c>
      <c r="C14" s="60" t="s">
        <v>104</v>
      </c>
      <c r="D14" s="60"/>
      <c r="E14" s="60"/>
      <c r="F14" s="38">
        <v>406863</v>
      </c>
      <c r="G14" s="39"/>
      <c r="H14" s="1"/>
    </row>
    <row r="15" spans="1:8" x14ac:dyDescent="0.25">
      <c r="A15" s="29">
        <v>45485</v>
      </c>
      <c r="B15" s="3" t="s">
        <v>105</v>
      </c>
      <c r="C15" s="30" t="s">
        <v>684</v>
      </c>
      <c r="D15" s="31" t="s">
        <v>48</v>
      </c>
      <c r="E15" s="32" t="s">
        <v>685</v>
      </c>
      <c r="F15" s="36"/>
      <c r="G15" s="34">
        <v>271519</v>
      </c>
      <c r="H15" s="35"/>
    </row>
    <row r="16" spans="1:8" x14ac:dyDescent="0.25">
      <c r="A16" s="27"/>
      <c r="B16" s="2" t="s">
        <v>40</v>
      </c>
      <c r="C16" s="28" t="s">
        <v>686</v>
      </c>
      <c r="D16" s="1"/>
      <c r="E16" s="1"/>
      <c r="F16" s="1"/>
      <c r="G16" s="1"/>
      <c r="H16" s="1"/>
    </row>
    <row r="17" spans="1:8" x14ac:dyDescent="0.25">
      <c r="A17" s="29">
        <v>45511</v>
      </c>
      <c r="B17" s="3" t="s">
        <v>105</v>
      </c>
      <c r="C17" s="30" t="s">
        <v>687</v>
      </c>
      <c r="D17" s="31" t="s">
        <v>48</v>
      </c>
      <c r="E17" s="32" t="s">
        <v>688</v>
      </c>
      <c r="F17" s="36"/>
      <c r="G17" s="34">
        <v>3644</v>
      </c>
      <c r="H17" s="35"/>
    </row>
    <row r="18" spans="1:8" x14ac:dyDescent="0.25">
      <c r="A18" s="27"/>
      <c r="B18" s="2" t="s">
        <v>40</v>
      </c>
      <c r="C18" s="28" t="s">
        <v>689</v>
      </c>
      <c r="D18" s="1"/>
      <c r="E18" s="1"/>
      <c r="F18" s="1"/>
      <c r="G18" s="1"/>
      <c r="H18" s="1"/>
    </row>
    <row r="19" spans="1:8" x14ac:dyDescent="0.25">
      <c r="A19" s="29">
        <v>45511</v>
      </c>
      <c r="B19" s="3" t="s">
        <v>105</v>
      </c>
      <c r="C19" s="30" t="s">
        <v>687</v>
      </c>
      <c r="D19" s="31" t="s">
        <v>48</v>
      </c>
      <c r="E19" s="32" t="s">
        <v>690</v>
      </c>
      <c r="F19" s="36"/>
      <c r="G19" s="34">
        <v>3644</v>
      </c>
      <c r="H19" s="35"/>
    </row>
    <row r="20" spans="1:8" x14ac:dyDescent="0.25">
      <c r="A20" s="27"/>
      <c r="B20" s="2" t="s">
        <v>40</v>
      </c>
      <c r="C20" s="28" t="s">
        <v>85</v>
      </c>
      <c r="D20" s="1"/>
      <c r="E20" s="1"/>
      <c r="F20" s="1"/>
      <c r="G20" s="1"/>
      <c r="H20" s="1"/>
    </row>
    <row r="21" spans="1:8" x14ac:dyDescent="0.25">
      <c r="A21" s="29">
        <v>45511</v>
      </c>
      <c r="B21" s="3" t="s">
        <v>105</v>
      </c>
      <c r="C21" s="30" t="s">
        <v>687</v>
      </c>
      <c r="D21" s="31" t="s">
        <v>48</v>
      </c>
      <c r="E21" s="32" t="s">
        <v>691</v>
      </c>
      <c r="F21" s="36"/>
      <c r="G21" s="34">
        <v>3644</v>
      </c>
      <c r="H21" s="35"/>
    </row>
    <row r="22" spans="1:8" x14ac:dyDescent="0.25">
      <c r="A22" s="27"/>
      <c r="B22" s="2" t="s">
        <v>40</v>
      </c>
      <c r="C22" s="28" t="s">
        <v>85</v>
      </c>
      <c r="D22" s="1"/>
      <c r="E22" s="1"/>
      <c r="F22" s="1"/>
      <c r="G22" s="1"/>
      <c r="H22" s="1"/>
    </row>
    <row r="23" spans="1:8" x14ac:dyDescent="0.25">
      <c r="A23" s="29">
        <v>45512</v>
      </c>
      <c r="B23" s="3" t="s">
        <v>105</v>
      </c>
      <c r="C23" s="30" t="s">
        <v>684</v>
      </c>
      <c r="D23" s="31" t="s">
        <v>48</v>
      </c>
      <c r="E23" s="32" t="s">
        <v>692</v>
      </c>
      <c r="F23" s="36"/>
      <c r="G23" s="44">
        <v>176084</v>
      </c>
      <c r="H23" s="35"/>
    </row>
    <row r="24" spans="1:8" x14ac:dyDescent="0.25">
      <c r="A24" s="27"/>
      <c r="B24" s="2" t="s">
        <v>40</v>
      </c>
      <c r="C24" s="28" t="s">
        <v>693</v>
      </c>
      <c r="D24" s="1"/>
      <c r="E24" s="1"/>
      <c r="F24" s="1"/>
      <c r="G24" s="1"/>
      <c r="H24" s="1"/>
    </row>
    <row r="25" spans="1:8" x14ac:dyDescent="0.25">
      <c r="A25" s="29">
        <v>45512</v>
      </c>
      <c r="B25" s="3" t="s">
        <v>105</v>
      </c>
      <c r="C25" s="30" t="s">
        <v>687</v>
      </c>
      <c r="D25" s="31" t="s">
        <v>48</v>
      </c>
      <c r="E25" s="32" t="s">
        <v>694</v>
      </c>
      <c r="F25" s="36"/>
      <c r="G25" s="34">
        <v>3644</v>
      </c>
      <c r="H25" s="35"/>
    </row>
    <row r="26" spans="1:8" x14ac:dyDescent="0.25">
      <c r="A26" s="27"/>
      <c r="B26" s="2" t="s">
        <v>40</v>
      </c>
      <c r="C26" s="28" t="s">
        <v>85</v>
      </c>
      <c r="D26" s="1"/>
      <c r="E26" s="1"/>
      <c r="F26" s="1"/>
      <c r="G26" s="1"/>
      <c r="H26" s="1"/>
    </row>
    <row r="27" spans="1:8" x14ac:dyDescent="0.25">
      <c r="A27" s="29">
        <v>45512</v>
      </c>
      <c r="B27" s="3" t="s">
        <v>105</v>
      </c>
      <c r="C27" s="30" t="s">
        <v>687</v>
      </c>
      <c r="D27" s="31" t="s">
        <v>48</v>
      </c>
      <c r="E27" s="32" t="s">
        <v>695</v>
      </c>
      <c r="F27" s="36"/>
      <c r="G27" s="34">
        <v>3644</v>
      </c>
      <c r="H27" s="35"/>
    </row>
    <row r="28" spans="1:8" x14ac:dyDescent="0.25">
      <c r="A28" s="27"/>
      <c r="B28" s="2" t="s">
        <v>40</v>
      </c>
      <c r="C28" s="28" t="s">
        <v>85</v>
      </c>
      <c r="D28" s="1"/>
      <c r="E28" s="1"/>
      <c r="F28" s="1"/>
      <c r="G28" s="1"/>
      <c r="H28" s="1"/>
    </row>
    <row r="29" spans="1:8" x14ac:dyDescent="0.25">
      <c r="A29" s="29">
        <v>45527</v>
      </c>
      <c r="B29" s="3" t="s">
        <v>105</v>
      </c>
      <c r="C29" s="30" t="s">
        <v>696</v>
      </c>
      <c r="D29" s="31" t="s">
        <v>48</v>
      </c>
      <c r="E29" s="32" t="s">
        <v>697</v>
      </c>
      <c r="F29" s="36"/>
      <c r="G29" s="34">
        <v>50000</v>
      </c>
      <c r="H29" s="35"/>
    </row>
    <row r="30" spans="1:8" x14ac:dyDescent="0.25">
      <c r="A30" s="27"/>
      <c r="B30" s="2" t="s">
        <v>40</v>
      </c>
      <c r="C30" s="28" t="s">
        <v>698</v>
      </c>
      <c r="D30" s="1"/>
      <c r="E30" s="1"/>
      <c r="F30" s="1"/>
      <c r="G30" s="1"/>
      <c r="H30" s="1"/>
    </row>
    <row r="31" spans="1:8" x14ac:dyDescent="0.25">
      <c r="A31" s="29">
        <v>45547</v>
      </c>
      <c r="B31" s="3" t="s">
        <v>105</v>
      </c>
      <c r="C31" s="30" t="s">
        <v>684</v>
      </c>
      <c r="D31" s="31" t="s">
        <v>48</v>
      </c>
      <c r="E31" s="32" t="s">
        <v>699</v>
      </c>
      <c r="F31" s="36"/>
      <c r="G31" s="44">
        <v>193550</v>
      </c>
      <c r="H31" s="35"/>
    </row>
    <row r="32" spans="1:8" x14ac:dyDescent="0.25">
      <c r="A32" s="27"/>
      <c r="B32" s="2" t="s">
        <v>40</v>
      </c>
      <c r="C32" s="28" t="s">
        <v>700</v>
      </c>
      <c r="D32" s="1"/>
      <c r="E32" s="1"/>
      <c r="F32" s="1"/>
      <c r="G32" s="1"/>
      <c r="H32" s="1"/>
    </row>
    <row r="33" spans="1:8" x14ac:dyDescent="0.25">
      <c r="A33" s="61">
        <v>1116236</v>
      </c>
      <c r="B33" s="61"/>
      <c r="C33" s="61"/>
      <c r="D33" s="61"/>
      <c r="E33" s="61"/>
      <c r="F33" s="61"/>
      <c r="G33" s="23"/>
      <c r="H33" s="1"/>
    </row>
    <row r="34" spans="1:8" x14ac:dyDescent="0.25">
      <c r="A34" s="24" t="s">
        <v>40</v>
      </c>
      <c r="B34" s="2" t="s">
        <v>103</v>
      </c>
      <c r="C34" s="25" t="s">
        <v>50</v>
      </c>
      <c r="D34" s="62"/>
      <c r="E34" s="62"/>
      <c r="F34" s="62"/>
      <c r="G34" s="26">
        <v>1116236</v>
      </c>
      <c r="H34" s="1"/>
    </row>
    <row r="35" spans="1:8" x14ac:dyDescent="0.25">
      <c r="A35" s="63">
        <v>1116236</v>
      </c>
      <c r="B35" s="63"/>
      <c r="C35" s="63"/>
      <c r="D35" s="63"/>
      <c r="E35" s="63"/>
      <c r="F35" s="63"/>
      <c r="G35" s="20">
        <v>1116236</v>
      </c>
      <c r="H35" s="1"/>
    </row>
  </sheetData>
  <mergeCells count="17">
    <mergeCell ref="B13:C13"/>
    <mergeCell ref="C14:E14"/>
    <mergeCell ref="A33:F33"/>
    <mergeCell ref="D34:F34"/>
    <mergeCell ref="A35:F35"/>
    <mergeCell ref="A12:C12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3C67A-A627-439C-8B2C-DBA8E03D5AAD}">
  <dimension ref="A1:H20"/>
  <sheetViews>
    <sheetView topLeftCell="A10" workbookViewId="0">
      <selection activeCell="H36" sqref="H36"/>
    </sheetView>
  </sheetViews>
  <sheetFormatPr defaultRowHeight="15" x14ac:dyDescent="0.25"/>
  <cols>
    <col min="2" max="2" width="3.28515625" bestFit="1" customWidth="1"/>
    <col min="3" max="3" width="29" bestFit="1" customWidth="1"/>
    <col min="4" max="4" width="8" bestFit="1" customWidth="1"/>
    <col min="5" max="5" width="11" bestFit="1" customWidth="1"/>
    <col min="6" max="6" width="9.85546875" bestFit="1" customWidth="1"/>
    <col min="7" max="7" width="10.5703125" bestFit="1" customWidth="1"/>
    <col min="8" max="8" width="5.8554687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100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16">
        <v>45525</v>
      </c>
      <c r="B14" s="17" t="s">
        <v>105</v>
      </c>
      <c r="C14" s="18" t="s">
        <v>701</v>
      </c>
      <c r="D14" s="11" t="s">
        <v>48</v>
      </c>
      <c r="E14" s="13" t="s">
        <v>702</v>
      </c>
      <c r="F14" s="19"/>
      <c r="G14" s="20">
        <v>995208</v>
      </c>
      <c r="H14" s="21"/>
    </row>
    <row r="15" spans="1:8" x14ac:dyDescent="0.25">
      <c r="A15" s="27"/>
      <c r="B15" s="2" t="s">
        <v>40</v>
      </c>
      <c r="C15" s="28" t="s">
        <v>703</v>
      </c>
      <c r="D15" s="1"/>
      <c r="E15" s="1"/>
      <c r="F15" s="1"/>
      <c r="G15" s="1"/>
      <c r="H15" s="1"/>
    </row>
    <row r="16" spans="1:8" x14ac:dyDescent="0.25">
      <c r="A16" s="29">
        <v>45525</v>
      </c>
      <c r="B16" s="3" t="s">
        <v>105</v>
      </c>
      <c r="C16" s="30" t="s">
        <v>701</v>
      </c>
      <c r="D16" s="31" t="s">
        <v>48</v>
      </c>
      <c r="E16" s="32" t="s">
        <v>704</v>
      </c>
      <c r="F16" s="36"/>
      <c r="G16" s="34">
        <v>952007.56</v>
      </c>
      <c r="H16" s="35"/>
    </row>
    <row r="17" spans="1:8" x14ac:dyDescent="0.25">
      <c r="A17" s="27"/>
      <c r="B17" s="2" t="s">
        <v>40</v>
      </c>
      <c r="C17" s="28" t="s">
        <v>85</v>
      </c>
      <c r="D17" s="1"/>
      <c r="E17" s="1"/>
      <c r="F17" s="1"/>
      <c r="G17" s="1"/>
      <c r="H17" s="1"/>
    </row>
    <row r="18" spans="1:8" x14ac:dyDescent="0.25">
      <c r="A18" s="61">
        <v>1947215.56</v>
      </c>
      <c r="B18" s="61"/>
      <c r="C18" s="61"/>
      <c r="D18" s="61"/>
      <c r="E18" s="61"/>
      <c r="F18" s="61"/>
      <c r="G18" s="23"/>
      <c r="H18" s="1"/>
    </row>
    <row r="19" spans="1:8" x14ac:dyDescent="0.25">
      <c r="A19" s="24" t="s">
        <v>40</v>
      </c>
      <c r="B19" s="2" t="s">
        <v>103</v>
      </c>
      <c r="C19" s="25" t="s">
        <v>50</v>
      </c>
      <c r="D19" s="62"/>
      <c r="E19" s="62"/>
      <c r="F19" s="62"/>
      <c r="G19" s="26">
        <v>1947215.56</v>
      </c>
      <c r="H19" s="1"/>
    </row>
    <row r="20" spans="1:8" x14ac:dyDescent="0.25">
      <c r="A20" s="63">
        <v>1947215.56</v>
      </c>
      <c r="B20" s="63"/>
      <c r="C20" s="63"/>
      <c r="D20" s="63"/>
      <c r="E20" s="63"/>
      <c r="F20" s="63"/>
      <c r="G20" s="20">
        <v>1947215.56</v>
      </c>
      <c r="H20" s="1"/>
    </row>
  </sheetData>
  <mergeCells count="16">
    <mergeCell ref="B13:C13"/>
    <mergeCell ref="A18:F18"/>
    <mergeCell ref="D19:F19"/>
    <mergeCell ref="A20:F20"/>
    <mergeCell ref="A7:C7"/>
    <mergeCell ref="A8:C8"/>
    <mergeCell ref="A9:C9"/>
    <mergeCell ref="A10:C10"/>
    <mergeCell ref="A11:C11"/>
    <mergeCell ref="A12:C12"/>
    <mergeCell ref="A6:C6"/>
    <mergeCell ref="A1:C1"/>
    <mergeCell ref="A2:C2"/>
    <mergeCell ref="A3:C3"/>
    <mergeCell ref="A4:C4"/>
    <mergeCell ref="A5:C5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D4EA3-086E-449A-9896-81924FD9C3B7}">
  <dimension ref="A1:H35"/>
  <sheetViews>
    <sheetView workbookViewId="0">
      <selection activeCell="G31" sqref="G31"/>
    </sheetView>
  </sheetViews>
  <sheetFormatPr defaultRowHeight="15" x14ac:dyDescent="0.25"/>
  <cols>
    <col min="1" max="1" width="9.28515625" bestFit="1" customWidth="1"/>
    <col min="2" max="2" width="3.28515625" bestFit="1" customWidth="1"/>
    <col min="3" max="3" width="35.28515625" bestFit="1" customWidth="1"/>
    <col min="4" max="4" width="8" bestFit="1" customWidth="1"/>
    <col min="5" max="5" width="7" bestFit="1" customWidth="1"/>
    <col min="6" max="7" width="10.5703125" bestFit="1" customWidth="1"/>
    <col min="8" max="8" width="5.8554687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36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37">
        <v>45474</v>
      </c>
      <c r="B14" s="2" t="s">
        <v>103</v>
      </c>
      <c r="C14" s="60" t="s">
        <v>104</v>
      </c>
      <c r="D14" s="60"/>
      <c r="E14" s="60"/>
      <c r="F14" s="38">
        <v>1164500</v>
      </c>
      <c r="G14" s="39"/>
      <c r="H14" s="1"/>
    </row>
    <row r="15" spans="1:8" x14ac:dyDescent="0.25">
      <c r="A15" s="29">
        <v>45475</v>
      </c>
      <c r="B15" s="3" t="s">
        <v>105</v>
      </c>
      <c r="C15" s="30" t="s">
        <v>71</v>
      </c>
      <c r="D15" s="31" t="s">
        <v>48</v>
      </c>
      <c r="E15" s="32" t="s">
        <v>705</v>
      </c>
      <c r="F15" s="36"/>
      <c r="G15" s="34">
        <v>301700</v>
      </c>
      <c r="H15" s="35"/>
    </row>
    <row r="16" spans="1:8" x14ac:dyDescent="0.25">
      <c r="A16" s="27"/>
      <c r="B16" s="2" t="s">
        <v>40</v>
      </c>
      <c r="C16" s="28" t="s">
        <v>706</v>
      </c>
      <c r="D16" s="1"/>
      <c r="E16" s="1"/>
      <c r="F16" s="1"/>
      <c r="G16" s="1"/>
      <c r="H16" s="1"/>
    </row>
    <row r="17" spans="1:8" x14ac:dyDescent="0.25">
      <c r="A17" s="29">
        <v>45475</v>
      </c>
      <c r="B17" s="3" t="s">
        <v>105</v>
      </c>
      <c r="C17" s="30" t="s">
        <v>71</v>
      </c>
      <c r="D17" s="31" t="s">
        <v>48</v>
      </c>
      <c r="E17" s="32" t="s">
        <v>707</v>
      </c>
      <c r="F17" s="36"/>
      <c r="G17" s="34">
        <v>237500</v>
      </c>
      <c r="H17" s="35"/>
    </row>
    <row r="18" spans="1:8" x14ac:dyDescent="0.25">
      <c r="A18" s="27"/>
      <c r="B18" s="2" t="s">
        <v>40</v>
      </c>
      <c r="C18" s="28" t="s">
        <v>708</v>
      </c>
      <c r="D18" s="1"/>
      <c r="E18" s="1"/>
      <c r="F18" s="1"/>
      <c r="G18" s="1"/>
      <c r="H18" s="1"/>
    </row>
    <row r="19" spans="1:8" x14ac:dyDescent="0.25">
      <c r="A19" s="29">
        <v>45475</v>
      </c>
      <c r="B19" s="3" t="s">
        <v>105</v>
      </c>
      <c r="C19" s="30" t="s">
        <v>71</v>
      </c>
      <c r="D19" s="31" t="s">
        <v>48</v>
      </c>
      <c r="E19" s="32" t="s">
        <v>709</v>
      </c>
      <c r="F19" s="36"/>
      <c r="G19" s="34">
        <v>115900</v>
      </c>
      <c r="H19" s="35"/>
    </row>
    <row r="20" spans="1:8" x14ac:dyDescent="0.25">
      <c r="A20" s="27"/>
      <c r="B20" s="2" t="s">
        <v>40</v>
      </c>
      <c r="C20" s="28" t="s">
        <v>710</v>
      </c>
      <c r="D20" s="1"/>
      <c r="E20" s="1"/>
      <c r="F20" s="1"/>
      <c r="G20" s="1"/>
      <c r="H20" s="1"/>
    </row>
    <row r="21" spans="1:8" x14ac:dyDescent="0.25">
      <c r="A21" s="29">
        <v>45506</v>
      </c>
      <c r="B21" s="3" t="s">
        <v>105</v>
      </c>
      <c r="C21" s="30" t="s">
        <v>72</v>
      </c>
      <c r="D21" s="31" t="s">
        <v>48</v>
      </c>
      <c r="E21" s="32" t="s">
        <v>540</v>
      </c>
      <c r="F21" s="36"/>
      <c r="G21" s="34">
        <v>3250</v>
      </c>
      <c r="H21" s="35"/>
    </row>
    <row r="22" spans="1:8" x14ac:dyDescent="0.25">
      <c r="A22" s="27"/>
      <c r="B22" s="2" t="s">
        <v>40</v>
      </c>
      <c r="C22" s="28" t="s">
        <v>711</v>
      </c>
      <c r="D22" s="1"/>
      <c r="E22" s="1"/>
      <c r="F22" s="1"/>
      <c r="G22" s="1"/>
      <c r="H22" s="1"/>
    </row>
    <row r="23" spans="1:8" x14ac:dyDescent="0.25">
      <c r="A23" s="29">
        <v>45506</v>
      </c>
      <c r="B23" s="3" t="s">
        <v>105</v>
      </c>
      <c r="C23" s="30" t="s">
        <v>72</v>
      </c>
      <c r="D23" s="31" t="s">
        <v>48</v>
      </c>
      <c r="E23" s="32" t="s">
        <v>60</v>
      </c>
      <c r="F23" s="36"/>
      <c r="G23" s="34">
        <v>2700</v>
      </c>
      <c r="H23" s="35"/>
    </row>
    <row r="24" spans="1:8" x14ac:dyDescent="0.25">
      <c r="A24" s="27"/>
      <c r="B24" s="2" t="s">
        <v>40</v>
      </c>
      <c r="C24" s="28" t="s">
        <v>712</v>
      </c>
      <c r="D24" s="1"/>
      <c r="E24" s="1"/>
      <c r="F24" s="1"/>
      <c r="G24" s="1"/>
      <c r="H24" s="1"/>
    </row>
    <row r="25" spans="1:8" x14ac:dyDescent="0.25">
      <c r="A25" s="29">
        <v>45510</v>
      </c>
      <c r="B25" s="3" t="s">
        <v>105</v>
      </c>
      <c r="C25" s="30" t="s">
        <v>71</v>
      </c>
      <c r="D25" s="31" t="s">
        <v>48</v>
      </c>
      <c r="E25" s="32" t="s">
        <v>713</v>
      </c>
      <c r="F25" s="36"/>
      <c r="G25" s="34">
        <v>39900</v>
      </c>
      <c r="H25" s="35"/>
    </row>
    <row r="26" spans="1:8" x14ac:dyDescent="0.25">
      <c r="A26" s="27"/>
      <c r="B26" s="2" t="s">
        <v>40</v>
      </c>
      <c r="C26" s="28" t="s">
        <v>714</v>
      </c>
      <c r="D26" s="1"/>
      <c r="E26" s="1"/>
      <c r="F26" s="1"/>
      <c r="G26" s="1"/>
      <c r="H26" s="1"/>
    </row>
    <row r="27" spans="1:8" x14ac:dyDescent="0.25">
      <c r="A27" s="29">
        <v>45540</v>
      </c>
      <c r="B27" s="3" t="s">
        <v>105</v>
      </c>
      <c r="C27" s="30" t="s">
        <v>71</v>
      </c>
      <c r="D27" s="31" t="s">
        <v>48</v>
      </c>
      <c r="E27" s="32" t="s">
        <v>715</v>
      </c>
      <c r="F27" s="36"/>
      <c r="G27" s="34">
        <v>65800</v>
      </c>
      <c r="H27" s="35"/>
    </row>
    <row r="28" spans="1:8" x14ac:dyDescent="0.25">
      <c r="A28" s="27"/>
      <c r="B28" s="2" t="s">
        <v>40</v>
      </c>
      <c r="C28" s="28" t="s">
        <v>716</v>
      </c>
      <c r="D28" s="1"/>
      <c r="E28" s="1"/>
      <c r="F28" s="1"/>
      <c r="G28" s="1"/>
      <c r="H28" s="1"/>
    </row>
    <row r="29" spans="1:8" x14ac:dyDescent="0.25">
      <c r="A29" s="29">
        <v>45540</v>
      </c>
      <c r="B29" s="3" t="s">
        <v>105</v>
      </c>
      <c r="C29" s="30" t="s">
        <v>71</v>
      </c>
      <c r="D29" s="31" t="s">
        <v>48</v>
      </c>
      <c r="E29" s="32" t="s">
        <v>717</v>
      </c>
      <c r="F29" s="36"/>
      <c r="G29" s="34">
        <v>60800</v>
      </c>
      <c r="H29" s="35"/>
    </row>
    <row r="30" spans="1:8" x14ac:dyDescent="0.25">
      <c r="A30" s="27"/>
      <c r="B30" s="2" t="s">
        <v>40</v>
      </c>
      <c r="C30" s="28" t="s">
        <v>718</v>
      </c>
      <c r="D30" s="1"/>
      <c r="E30" s="1"/>
      <c r="F30" s="1"/>
      <c r="G30" s="1"/>
      <c r="H30" s="1"/>
    </row>
    <row r="31" spans="1:8" x14ac:dyDescent="0.25">
      <c r="A31" s="29">
        <v>45563</v>
      </c>
      <c r="B31" s="3" t="s">
        <v>105</v>
      </c>
      <c r="C31" s="30" t="s">
        <v>72</v>
      </c>
      <c r="D31" s="31" t="s">
        <v>48</v>
      </c>
      <c r="E31" s="32" t="s">
        <v>719</v>
      </c>
      <c r="F31" s="36"/>
      <c r="G31" s="44">
        <v>2520</v>
      </c>
      <c r="H31" s="35"/>
    </row>
    <row r="32" spans="1:8" x14ac:dyDescent="0.25">
      <c r="A32" s="27"/>
      <c r="B32" s="2" t="s">
        <v>40</v>
      </c>
      <c r="C32" s="28" t="s">
        <v>720</v>
      </c>
      <c r="D32" s="1"/>
      <c r="E32" s="1"/>
      <c r="F32" s="1"/>
      <c r="G32" s="1"/>
      <c r="H32" s="1"/>
    </row>
    <row r="33" spans="1:8" x14ac:dyDescent="0.25">
      <c r="A33" s="61">
        <v>1994570</v>
      </c>
      <c r="B33" s="61"/>
      <c r="C33" s="61"/>
      <c r="D33" s="61"/>
      <c r="E33" s="61"/>
      <c r="F33" s="61"/>
      <c r="G33" s="23"/>
      <c r="H33" s="1"/>
    </row>
    <row r="34" spans="1:8" x14ac:dyDescent="0.25">
      <c r="A34" s="24" t="s">
        <v>40</v>
      </c>
      <c r="B34" s="2" t="s">
        <v>103</v>
      </c>
      <c r="C34" s="25" t="s">
        <v>50</v>
      </c>
      <c r="D34" s="62"/>
      <c r="E34" s="62"/>
      <c r="F34" s="62"/>
      <c r="G34" s="26">
        <v>1994570</v>
      </c>
      <c r="H34" s="1"/>
    </row>
    <row r="35" spans="1:8" x14ac:dyDescent="0.25">
      <c r="A35" s="63">
        <v>1994570</v>
      </c>
      <c r="B35" s="63"/>
      <c r="C35" s="63"/>
      <c r="D35" s="63"/>
      <c r="E35" s="63"/>
      <c r="F35" s="63"/>
      <c r="G35" s="20">
        <v>1994570</v>
      </c>
      <c r="H35" s="1"/>
    </row>
  </sheetData>
  <mergeCells count="17">
    <mergeCell ref="B13:C13"/>
    <mergeCell ref="C14:E14"/>
    <mergeCell ref="A33:F33"/>
    <mergeCell ref="D34:F34"/>
    <mergeCell ref="A35:F35"/>
    <mergeCell ref="A12:C12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3152B-A4FF-4D5A-826E-24054666AFCB}">
  <dimension ref="A1:H29"/>
  <sheetViews>
    <sheetView topLeftCell="A13" workbookViewId="0">
      <selection activeCell="K65" sqref="K65"/>
    </sheetView>
  </sheetViews>
  <sheetFormatPr defaultRowHeight="15" x14ac:dyDescent="0.25"/>
  <cols>
    <col min="1" max="1" width="8.42578125" bestFit="1" customWidth="1"/>
    <col min="2" max="2" width="3.28515625" bestFit="1" customWidth="1"/>
    <col min="3" max="3" width="29.140625" bestFit="1" customWidth="1"/>
    <col min="4" max="4" width="8" bestFit="1" customWidth="1"/>
    <col min="5" max="5" width="7" bestFit="1" customWidth="1"/>
    <col min="6" max="6" width="9.85546875" bestFit="1" customWidth="1"/>
    <col min="7" max="7" width="9.5703125" bestFit="1" customWidth="1"/>
    <col min="8" max="8" width="5.8554687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30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37">
        <v>45474</v>
      </c>
      <c r="B14" s="2" t="s">
        <v>103</v>
      </c>
      <c r="C14" s="60" t="s">
        <v>104</v>
      </c>
      <c r="D14" s="60"/>
      <c r="E14" s="60"/>
      <c r="F14" s="38">
        <v>118460</v>
      </c>
      <c r="G14" s="39"/>
      <c r="H14" s="1"/>
    </row>
    <row r="15" spans="1:8" x14ac:dyDescent="0.25">
      <c r="A15" s="29">
        <v>45474</v>
      </c>
      <c r="B15" s="3" t="s">
        <v>105</v>
      </c>
      <c r="C15" s="30" t="s">
        <v>69</v>
      </c>
      <c r="D15" s="31" t="s">
        <v>48</v>
      </c>
      <c r="E15" s="32" t="s">
        <v>590</v>
      </c>
      <c r="F15" s="36"/>
      <c r="G15" s="34">
        <v>14385</v>
      </c>
      <c r="H15" s="35"/>
    </row>
    <row r="16" spans="1:8" ht="84" x14ac:dyDescent="0.25">
      <c r="A16" s="27"/>
      <c r="B16" s="2" t="s">
        <v>40</v>
      </c>
      <c r="C16" s="43" t="s">
        <v>591</v>
      </c>
      <c r="D16" s="1"/>
      <c r="E16" s="1"/>
      <c r="F16" s="1"/>
      <c r="G16" s="1"/>
      <c r="H16" s="1"/>
    </row>
    <row r="17" spans="1:8" x14ac:dyDescent="0.25">
      <c r="A17" s="29">
        <v>45474</v>
      </c>
      <c r="B17" s="3" t="s">
        <v>105</v>
      </c>
      <c r="C17" s="30" t="s">
        <v>69</v>
      </c>
      <c r="D17" s="31" t="s">
        <v>48</v>
      </c>
      <c r="E17" s="32" t="s">
        <v>592</v>
      </c>
      <c r="F17" s="36"/>
      <c r="G17" s="34">
        <v>15350</v>
      </c>
      <c r="H17" s="35"/>
    </row>
    <row r="18" spans="1:8" ht="84" x14ac:dyDescent="0.25">
      <c r="A18" s="27"/>
      <c r="B18" s="2" t="s">
        <v>40</v>
      </c>
      <c r="C18" s="43" t="s">
        <v>593</v>
      </c>
      <c r="D18" s="1"/>
      <c r="E18" s="1"/>
      <c r="F18" s="1"/>
      <c r="G18" s="1"/>
      <c r="H18" s="1"/>
    </row>
    <row r="19" spans="1:8" x14ac:dyDescent="0.25">
      <c r="A19" s="29">
        <v>45478</v>
      </c>
      <c r="B19" s="3" t="s">
        <v>105</v>
      </c>
      <c r="C19" s="30" t="s">
        <v>69</v>
      </c>
      <c r="D19" s="31" t="s">
        <v>48</v>
      </c>
      <c r="E19" s="32" t="s">
        <v>594</v>
      </c>
      <c r="F19" s="36"/>
      <c r="G19" s="34">
        <v>11910</v>
      </c>
      <c r="H19" s="35"/>
    </row>
    <row r="20" spans="1:8" ht="108" x14ac:dyDescent="0.25">
      <c r="A20" s="27"/>
      <c r="B20" s="2" t="s">
        <v>40</v>
      </c>
      <c r="C20" s="43" t="s">
        <v>595</v>
      </c>
      <c r="D20" s="1"/>
      <c r="E20" s="1"/>
      <c r="F20" s="1"/>
      <c r="G20" s="1"/>
      <c r="H20" s="1"/>
    </row>
    <row r="21" spans="1:8" x14ac:dyDescent="0.25">
      <c r="A21" s="29">
        <v>45485</v>
      </c>
      <c r="B21" s="3" t="s">
        <v>105</v>
      </c>
      <c r="C21" s="30" t="s">
        <v>69</v>
      </c>
      <c r="D21" s="31" t="s">
        <v>48</v>
      </c>
      <c r="E21" s="32" t="s">
        <v>596</v>
      </c>
      <c r="F21" s="36"/>
      <c r="G21" s="34">
        <v>13930</v>
      </c>
      <c r="H21" s="35"/>
    </row>
    <row r="22" spans="1:8" ht="108" x14ac:dyDescent="0.25">
      <c r="A22" s="27"/>
      <c r="B22" s="2" t="s">
        <v>40</v>
      </c>
      <c r="C22" s="43" t="s">
        <v>597</v>
      </c>
      <c r="D22" s="1"/>
      <c r="E22" s="1"/>
      <c r="F22" s="1"/>
      <c r="G22" s="1"/>
      <c r="H22" s="1"/>
    </row>
    <row r="23" spans="1:8" x14ac:dyDescent="0.25">
      <c r="A23" s="29">
        <v>45495</v>
      </c>
      <c r="B23" s="3" t="s">
        <v>105</v>
      </c>
      <c r="C23" s="30" t="s">
        <v>69</v>
      </c>
      <c r="D23" s="31" t="s">
        <v>48</v>
      </c>
      <c r="E23" s="32" t="s">
        <v>598</v>
      </c>
      <c r="F23" s="36"/>
      <c r="G23" s="34">
        <v>24080</v>
      </c>
      <c r="H23" s="35"/>
    </row>
    <row r="24" spans="1:8" ht="96" x14ac:dyDescent="0.25">
      <c r="A24" s="27"/>
      <c r="B24" s="2" t="s">
        <v>40</v>
      </c>
      <c r="C24" s="43" t="s">
        <v>599</v>
      </c>
      <c r="D24" s="1"/>
      <c r="E24" s="1"/>
      <c r="F24" s="1"/>
      <c r="G24" s="1"/>
      <c r="H24" s="1"/>
    </row>
    <row r="25" spans="1:8" x14ac:dyDescent="0.25">
      <c r="A25" s="29">
        <v>45497</v>
      </c>
      <c r="B25" s="3" t="s">
        <v>105</v>
      </c>
      <c r="C25" s="30" t="s">
        <v>69</v>
      </c>
      <c r="D25" s="31" t="s">
        <v>48</v>
      </c>
      <c r="E25" s="32" t="s">
        <v>600</v>
      </c>
      <c r="F25" s="36"/>
      <c r="G25" s="34">
        <v>14350</v>
      </c>
      <c r="H25" s="35"/>
    </row>
    <row r="26" spans="1:8" ht="96" x14ac:dyDescent="0.25">
      <c r="A26" s="27"/>
      <c r="B26" s="2" t="s">
        <v>40</v>
      </c>
      <c r="C26" s="43" t="s">
        <v>601</v>
      </c>
      <c r="D26" s="1"/>
      <c r="E26" s="1"/>
      <c r="F26" s="1"/>
      <c r="G26" s="1"/>
      <c r="H26" s="1"/>
    </row>
    <row r="27" spans="1:8" x14ac:dyDescent="0.25">
      <c r="A27" s="61">
        <v>212465</v>
      </c>
      <c r="B27" s="61"/>
      <c r="C27" s="61"/>
      <c r="D27" s="61"/>
      <c r="E27" s="61"/>
      <c r="F27" s="61"/>
      <c r="G27" s="23"/>
      <c r="H27" s="1"/>
    </row>
    <row r="28" spans="1:8" x14ac:dyDescent="0.25">
      <c r="A28" s="24" t="s">
        <v>40</v>
      </c>
      <c r="B28" s="2" t="s">
        <v>103</v>
      </c>
      <c r="C28" s="25" t="s">
        <v>50</v>
      </c>
      <c r="D28" s="62"/>
      <c r="E28" s="62"/>
      <c r="F28" s="62"/>
      <c r="G28" s="26">
        <v>212465</v>
      </c>
      <c r="H28" s="1"/>
    </row>
    <row r="29" spans="1:8" x14ac:dyDescent="0.25">
      <c r="A29" s="63">
        <v>212465</v>
      </c>
      <c r="B29" s="63"/>
      <c r="C29" s="63"/>
      <c r="D29" s="63"/>
      <c r="E29" s="63"/>
      <c r="F29" s="63"/>
      <c r="G29" s="20">
        <v>212465</v>
      </c>
      <c r="H29" s="1"/>
    </row>
  </sheetData>
  <mergeCells count="17">
    <mergeCell ref="A12:C12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B13:C13"/>
    <mergeCell ref="C14:E14"/>
    <mergeCell ref="A27:F27"/>
    <mergeCell ref="D28:F28"/>
    <mergeCell ref="A29:F2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A2245-C87B-42BA-863B-19566E821D69}">
  <dimension ref="A1:H22"/>
  <sheetViews>
    <sheetView workbookViewId="0">
      <selection sqref="A1:H22"/>
    </sheetView>
  </sheetViews>
  <sheetFormatPr defaultRowHeight="15" x14ac:dyDescent="0.25"/>
  <cols>
    <col min="1" max="1" width="18.28515625" customWidth="1"/>
    <col min="2" max="2" width="3.28515625" bestFit="1" customWidth="1"/>
    <col min="3" max="3" width="40.7109375" bestFit="1" customWidth="1"/>
    <col min="4" max="4" width="8" bestFit="1" customWidth="1"/>
    <col min="5" max="5" width="14.28515625" bestFit="1" customWidth="1"/>
    <col min="6" max="6" width="9.85546875" bestFit="1" customWidth="1"/>
    <col min="7" max="7" width="9.5703125" bestFit="1" customWidth="1"/>
    <col min="8" max="8" width="5.8554687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89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37">
        <v>45474</v>
      </c>
      <c r="B14" s="2" t="s">
        <v>103</v>
      </c>
      <c r="C14" s="60" t="s">
        <v>104</v>
      </c>
      <c r="D14" s="60"/>
      <c r="E14" s="60"/>
      <c r="F14" s="38">
        <v>29600</v>
      </c>
      <c r="G14" s="39"/>
      <c r="H14" s="1"/>
    </row>
    <row r="15" spans="1:8" x14ac:dyDescent="0.25">
      <c r="A15" s="29">
        <v>45482</v>
      </c>
      <c r="B15" s="3" t="s">
        <v>105</v>
      </c>
      <c r="C15" s="30" t="s">
        <v>65</v>
      </c>
      <c r="D15" s="31" t="s">
        <v>48</v>
      </c>
      <c r="E15" s="32" t="s">
        <v>372</v>
      </c>
      <c r="F15" s="36"/>
      <c r="G15" s="34">
        <v>45000</v>
      </c>
      <c r="H15" s="35"/>
    </row>
    <row r="16" spans="1:8" ht="24" x14ac:dyDescent="0.25">
      <c r="A16" s="27"/>
      <c r="B16" s="2" t="s">
        <v>40</v>
      </c>
      <c r="C16" s="43" t="s">
        <v>373</v>
      </c>
      <c r="D16" s="1"/>
      <c r="E16" s="1"/>
      <c r="F16" s="1"/>
      <c r="G16" s="1"/>
      <c r="H16" s="1"/>
    </row>
    <row r="17" spans="1:8" x14ac:dyDescent="0.25">
      <c r="A17" s="29">
        <v>45541</v>
      </c>
      <c r="B17" s="3" t="s">
        <v>105</v>
      </c>
      <c r="C17" s="30" t="s">
        <v>65</v>
      </c>
      <c r="D17" s="31" t="s">
        <v>48</v>
      </c>
      <c r="E17" s="32" t="s">
        <v>374</v>
      </c>
      <c r="F17" s="36"/>
      <c r="G17" s="34">
        <v>26000</v>
      </c>
      <c r="H17" s="35"/>
    </row>
    <row r="18" spans="1:8" x14ac:dyDescent="0.25">
      <c r="A18" s="27"/>
      <c r="B18" s="2" t="s">
        <v>40</v>
      </c>
      <c r="C18" s="43" t="s">
        <v>85</v>
      </c>
      <c r="D18" s="1"/>
      <c r="E18" s="1"/>
      <c r="F18" s="1"/>
      <c r="G18" s="1"/>
      <c r="H18" s="1"/>
    </row>
    <row r="19" spans="1:8" x14ac:dyDescent="0.25">
      <c r="A19" s="61">
        <v>100600</v>
      </c>
      <c r="B19" s="61"/>
      <c r="C19" s="61"/>
      <c r="D19" s="61"/>
      <c r="E19" s="61"/>
      <c r="F19" s="61"/>
      <c r="G19" s="23"/>
      <c r="H19" s="1"/>
    </row>
    <row r="20" spans="1:8" x14ac:dyDescent="0.25">
      <c r="A20" s="24" t="s">
        <v>40</v>
      </c>
      <c r="B20" s="2" t="s">
        <v>103</v>
      </c>
      <c r="C20" s="25" t="s">
        <v>50</v>
      </c>
      <c r="D20" s="62"/>
      <c r="E20" s="62"/>
      <c r="F20" s="62"/>
      <c r="G20" s="26">
        <v>100600</v>
      </c>
      <c r="H20" s="1"/>
    </row>
    <row r="21" spans="1:8" x14ac:dyDescent="0.25">
      <c r="A21" s="63">
        <v>100600</v>
      </c>
      <c r="B21" s="63"/>
      <c r="C21" s="63"/>
      <c r="D21" s="63"/>
      <c r="E21" s="63"/>
      <c r="F21" s="63"/>
      <c r="G21" s="20">
        <v>100600</v>
      </c>
      <c r="H21" s="1"/>
    </row>
    <row r="22" spans="1:8" x14ac:dyDescent="0.25">
      <c r="A22" s="48" t="s">
        <v>837</v>
      </c>
      <c r="B22" s="1"/>
      <c r="C22" s="1"/>
      <c r="D22" s="1"/>
      <c r="E22" s="1"/>
      <c r="F22" s="1"/>
      <c r="G22" s="1"/>
      <c r="H22" s="1"/>
    </row>
  </sheetData>
  <mergeCells count="17">
    <mergeCell ref="A12:C12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B13:C13"/>
    <mergeCell ref="C14:E14"/>
    <mergeCell ref="A19:F19"/>
    <mergeCell ref="D20:F20"/>
    <mergeCell ref="A21:F21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8FFC6-2C6B-4434-A03C-E93B7C61F807}">
  <dimension ref="A1:H18"/>
  <sheetViews>
    <sheetView workbookViewId="0">
      <selection activeCell="N31" sqref="N31"/>
    </sheetView>
  </sheetViews>
  <sheetFormatPr defaultRowHeight="15" x14ac:dyDescent="0.25"/>
  <cols>
    <col min="1" max="1" width="8.42578125" bestFit="1" customWidth="1"/>
    <col min="2" max="2" width="3.28515625" bestFit="1" customWidth="1"/>
    <col min="3" max="3" width="22.5703125" bestFit="1" customWidth="1"/>
    <col min="4" max="4" width="8" bestFit="1" customWidth="1"/>
    <col min="5" max="5" width="11" bestFit="1" customWidth="1"/>
    <col min="6" max="6" width="9.85546875" bestFit="1" customWidth="1"/>
    <col min="7" max="7" width="7.5703125" bestFit="1" customWidth="1"/>
    <col min="8" max="8" width="5.8554687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97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16">
        <v>45474</v>
      </c>
      <c r="B14" s="17" t="s">
        <v>105</v>
      </c>
      <c r="C14" s="18" t="s">
        <v>67</v>
      </c>
      <c r="D14" s="11" t="s">
        <v>48</v>
      </c>
      <c r="E14" s="13" t="s">
        <v>602</v>
      </c>
      <c r="F14" s="19"/>
      <c r="G14" s="20">
        <v>4800</v>
      </c>
      <c r="H14" s="21"/>
    </row>
    <row r="15" spans="1:8" ht="84" x14ac:dyDescent="0.25">
      <c r="A15" s="27"/>
      <c r="B15" s="2" t="s">
        <v>40</v>
      </c>
      <c r="C15" s="43" t="s">
        <v>603</v>
      </c>
      <c r="D15" s="1"/>
      <c r="E15" s="1"/>
      <c r="F15" s="1"/>
      <c r="G15" s="1"/>
      <c r="H15" s="1"/>
    </row>
    <row r="16" spans="1:8" x14ac:dyDescent="0.25">
      <c r="A16" s="61">
        <v>4800</v>
      </c>
      <c r="B16" s="61"/>
      <c r="C16" s="61"/>
      <c r="D16" s="61"/>
      <c r="E16" s="61"/>
      <c r="F16" s="61"/>
      <c r="G16" s="23"/>
      <c r="H16" s="1"/>
    </row>
    <row r="17" spans="1:8" x14ac:dyDescent="0.25">
      <c r="A17" s="24" t="s">
        <v>40</v>
      </c>
      <c r="B17" s="2" t="s">
        <v>103</v>
      </c>
      <c r="C17" s="25" t="s">
        <v>50</v>
      </c>
      <c r="D17" s="62"/>
      <c r="E17" s="62"/>
      <c r="F17" s="62"/>
      <c r="G17" s="26">
        <v>4800</v>
      </c>
      <c r="H17" s="1"/>
    </row>
    <row r="18" spans="1:8" x14ac:dyDescent="0.25">
      <c r="A18" s="63">
        <v>4800</v>
      </c>
      <c r="B18" s="63"/>
      <c r="C18" s="63"/>
      <c r="D18" s="63"/>
      <c r="E18" s="63"/>
      <c r="F18" s="63"/>
      <c r="G18" s="20">
        <v>4800</v>
      </c>
      <c r="H18" s="1"/>
    </row>
  </sheetData>
  <mergeCells count="16">
    <mergeCell ref="A6:C6"/>
    <mergeCell ref="A1:C1"/>
    <mergeCell ref="A2:C2"/>
    <mergeCell ref="A3:C3"/>
    <mergeCell ref="A4:C4"/>
    <mergeCell ref="A5:C5"/>
    <mergeCell ref="B13:C13"/>
    <mergeCell ref="A16:F16"/>
    <mergeCell ref="D17:F17"/>
    <mergeCell ref="A18:F18"/>
    <mergeCell ref="A7:C7"/>
    <mergeCell ref="A8:C8"/>
    <mergeCell ref="A9:C9"/>
    <mergeCell ref="A10:C10"/>
    <mergeCell ref="A11:C11"/>
    <mergeCell ref="A12:C12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B8888-F966-4FF8-B65C-42F2AE93AA93}">
  <dimension ref="A1:H32"/>
  <sheetViews>
    <sheetView topLeftCell="A19" workbookViewId="0">
      <selection activeCell="N37" sqref="N37"/>
    </sheetView>
  </sheetViews>
  <sheetFormatPr defaultRowHeight="15" x14ac:dyDescent="0.25"/>
  <cols>
    <col min="1" max="1" width="9.28515625" bestFit="1" customWidth="1"/>
    <col min="2" max="2" width="3.28515625" bestFit="1" customWidth="1"/>
    <col min="3" max="3" width="22.5703125" bestFit="1" customWidth="1"/>
    <col min="4" max="4" width="9.28515625" bestFit="1" customWidth="1"/>
    <col min="5" max="5" width="11" bestFit="1" customWidth="1"/>
    <col min="6" max="6" width="9.85546875" bestFit="1" customWidth="1"/>
    <col min="7" max="8" width="8.570312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98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16">
        <v>45474</v>
      </c>
      <c r="B14" s="17" t="s">
        <v>105</v>
      </c>
      <c r="C14" s="18" t="s">
        <v>67</v>
      </c>
      <c r="D14" s="11" t="s">
        <v>48</v>
      </c>
      <c r="E14" s="13" t="s">
        <v>602</v>
      </c>
      <c r="F14" s="19"/>
      <c r="G14" s="20">
        <v>150</v>
      </c>
      <c r="H14" s="21"/>
    </row>
    <row r="15" spans="1:8" ht="84" x14ac:dyDescent="0.25">
      <c r="A15" s="27"/>
      <c r="B15" s="2" t="s">
        <v>40</v>
      </c>
      <c r="C15" s="43" t="s">
        <v>603</v>
      </c>
      <c r="D15" s="1"/>
      <c r="E15" s="1"/>
      <c r="F15" s="1"/>
      <c r="G15" s="1"/>
      <c r="H15" s="1"/>
    </row>
    <row r="16" spans="1:8" x14ac:dyDescent="0.25">
      <c r="A16" s="29">
        <v>45474</v>
      </c>
      <c r="B16" s="3" t="s">
        <v>105</v>
      </c>
      <c r="C16" s="30" t="s">
        <v>67</v>
      </c>
      <c r="D16" s="31" t="s">
        <v>48</v>
      </c>
      <c r="E16" s="32" t="s">
        <v>604</v>
      </c>
      <c r="F16" s="36"/>
      <c r="G16" s="34">
        <v>1900</v>
      </c>
      <c r="H16" s="35"/>
    </row>
    <row r="17" spans="1:8" ht="48" x14ac:dyDescent="0.25">
      <c r="A17" s="27"/>
      <c r="B17" s="2" t="s">
        <v>40</v>
      </c>
      <c r="C17" s="43" t="s">
        <v>605</v>
      </c>
      <c r="D17" s="1"/>
      <c r="E17" s="1"/>
      <c r="F17" s="1"/>
      <c r="G17" s="1"/>
      <c r="H17" s="1"/>
    </row>
    <row r="18" spans="1:8" x14ac:dyDescent="0.25">
      <c r="A18" s="29">
        <v>45478</v>
      </c>
      <c r="B18" s="3" t="s">
        <v>105</v>
      </c>
      <c r="C18" s="30" t="s">
        <v>67</v>
      </c>
      <c r="D18" s="31" t="s">
        <v>48</v>
      </c>
      <c r="E18" s="32" t="s">
        <v>606</v>
      </c>
      <c r="F18" s="36"/>
      <c r="G18" s="34">
        <v>5700</v>
      </c>
      <c r="H18" s="35"/>
    </row>
    <row r="19" spans="1:8" ht="36" x14ac:dyDescent="0.25">
      <c r="A19" s="27"/>
      <c r="B19" s="2" t="s">
        <v>40</v>
      </c>
      <c r="C19" s="43" t="s">
        <v>607</v>
      </c>
      <c r="D19" s="1"/>
      <c r="E19" s="1"/>
      <c r="F19" s="1"/>
      <c r="G19" s="1"/>
      <c r="H19" s="1"/>
    </row>
    <row r="20" spans="1:8" x14ac:dyDescent="0.25">
      <c r="A20" s="29">
        <v>45505</v>
      </c>
      <c r="B20" s="3" t="s">
        <v>105</v>
      </c>
      <c r="C20" s="30" t="s">
        <v>67</v>
      </c>
      <c r="D20" s="31" t="s">
        <v>48</v>
      </c>
      <c r="E20" s="32" t="s">
        <v>608</v>
      </c>
      <c r="F20" s="36"/>
      <c r="G20" s="34">
        <v>10000</v>
      </c>
      <c r="H20" s="35"/>
    </row>
    <row r="21" spans="1:8" ht="144" x14ac:dyDescent="0.25">
      <c r="A21" s="27"/>
      <c r="B21" s="2" t="s">
        <v>40</v>
      </c>
      <c r="C21" s="43" t="s">
        <v>609</v>
      </c>
      <c r="D21" s="1"/>
      <c r="E21" s="1"/>
      <c r="F21" s="1"/>
      <c r="G21" s="1"/>
      <c r="H21" s="1"/>
    </row>
    <row r="22" spans="1:8" x14ac:dyDescent="0.25">
      <c r="A22" s="29">
        <v>45549</v>
      </c>
      <c r="B22" s="3" t="s">
        <v>105</v>
      </c>
      <c r="C22" s="30" t="s">
        <v>610</v>
      </c>
      <c r="D22" s="31" t="s">
        <v>48</v>
      </c>
      <c r="E22" s="32" t="s">
        <v>40</v>
      </c>
      <c r="F22" s="36"/>
      <c r="G22" s="34">
        <v>10070</v>
      </c>
      <c r="H22" s="35"/>
    </row>
    <row r="23" spans="1:8" ht="60" x14ac:dyDescent="0.25">
      <c r="A23" s="27"/>
      <c r="B23" s="2" t="s">
        <v>40</v>
      </c>
      <c r="C23" s="43" t="s">
        <v>611</v>
      </c>
      <c r="D23" s="1"/>
      <c r="E23" s="1"/>
      <c r="F23" s="1"/>
      <c r="G23" s="1"/>
      <c r="H23" s="1"/>
    </row>
    <row r="24" spans="1:8" x14ac:dyDescent="0.25">
      <c r="A24" s="29">
        <v>45555</v>
      </c>
      <c r="B24" s="3" t="s">
        <v>105</v>
      </c>
      <c r="C24" s="30" t="s">
        <v>67</v>
      </c>
      <c r="D24" s="31" t="s">
        <v>48</v>
      </c>
      <c r="E24" s="32" t="s">
        <v>612</v>
      </c>
      <c r="F24" s="36"/>
      <c r="G24" s="34">
        <v>25360</v>
      </c>
      <c r="H24" s="35"/>
    </row>
    <row r="25" spans="1:8" ht="48" x14ac:dyDescent="0.25">
      <c r="A25" s="27"/>
      <c r="B25" s="2" t="s">
        <v>40</v>
      </c>
      <c r="C25" s="43" t="s">
        <v>613</v>
      </c>
      <c r="D25" s="1"/>
      <c r="E25" s="1"/>
      <c r="F25" s="1"/>
      <c r="G25" s="1"/>
      <c r="H25" s="1"/>
    </row>
    <row r="26" spans="1:8" x14ac:dyDescent="0.25">
      <c r="A26" s="29">
        <v>45561</v>
      </c>
      <c r="B26" s="3" t="s">
        <v>105</v>
      </c>
      <c r="C26" s="30" t="s">
        <v>67</v>
      </c>
      <c r="D26" s="31" t="s">
        <v>48</v>
      </c>
      <c r="E26" s="32" t="s">
        <v>614</v>
      </c>
      <c r="F26" s="36"/>
      <c r="G26" s="34">
        <v>10000</v>
      </c>
      <c r="H26" s="35"/>
    </row>
    <row r="27" spans="1:8" ht="24" x14ac:dyDescent="0.25">
      <c r="A27" s="27"/>
      <c r="B27" s="2" t="s">
        <v>40</v>
      </c>
      <c r="C27" s="43" t="s">
        <v>85</v>
      </c>
      <c r="D27" s="1"/>
      <c r="E27" s="1"/>
      <c r="F27" s="1"/>
      <c r="G27" s="1"/>
      <c r="H27" s="1"/>
    </row>
    <row r="28" spans="1:8" x14ac:dyDescent="0.25">
      <c r="A28" s="29">
        <v>45561</v>
      </c>
      <c r="B28" s="3" t="s">
        <v>103</v>
      </c>
      <c r="C28" s="30" t="s">
        <v>67</v>
      </c>
      <c r="D28" s="31" t="s">
        <v>63</v>
      </c>
      <c r="E28" s="32" t="s">
        <v>615</v>
      </c>
      <c r="F28" s="36"/>
      <c r="G28" s="35"/>
      <c r="H28" s="34">
        <v>10000</v>
      </c>
    </row>
    <row r="29" spans="1:8" ht="24" x14ac:dyDescent="0.25">
      <c r="A29" s="27"/>
      <c r="B29" s="2" t="s">
        <v>40</v>
      </c>
      <c r="C29" s="43" t="s">
        <v>85</v>
      </c>
      <c r="D29" s="1"/>
      <c r="E29" s="1"/>
      <c r="F29" s="1"/>
      <c r="G29" s="1"/>
      <c r="H29" s="1"/>
    </row>
    <row r="30" spans="1:8" x14ac:dyDescent="0.25">
      <c r="A30" s="61">
        <v>63180</v>
      </c>
      <c r="B30" s="61"/>
      <c r="C30" s="61"/>
      <c r="D30" s="61"/>
      <c r="E30" s="61"/>
      <c r="F30" s="61"/>
      <c r="G30" s="22">
        <v>10000</v>
      </c>
      <c r="H30" s="1"/>
    </row>
    <row r="31" spans="1:8" x14ac:dyDescent="0.25">
      <c r="A31" s="24" t="s">
        <v>40</v>
      </c>
      <c r="B31" s="2" t="s">
        <v>103</v>
      </c>
      <c r="C31" s="25" t="s">
        <v>50</v>
      </c>
      <c r="D31" s="62"/>
      <c r="E31" s="62"/>
      <c r="F31" s="62"/>
      <c r="G31" s="26">
        <v>53180</v>
      </c>
      <c r="H31" s="1"/>
    </row>
    <row r="32" spans="1:8" x14ac:dyDescent="0.25">
      <c r="A32" s="63">
        <v>63180</v>
      </c>
      <c r="B32" s="63"/>
      <c r="C32" s="63"/>
      <c r="D32" s="63"/>
      <c r="E32" s="63"/>
      <c r="F32" s="63"/>
      <c r="G32" s="20">
        <v>63180</v>
      </c>
      <c r="H32" s="1"/>
    </row>
  </sheetData>
  <mergeCells count="16">
    <mergeCell ref="A6:C6"/>
    <mergeCell ref="A1:C1"/>
    <mergeCell ref="A2:C2"/>
    <mergeCell ref="A3:C3"/>
    <mergeCell ref="A4:C4"/>
    <mergeCell ref="A5:C5"/>
    <mergeCell ref="B13:C13"/>
    <mergeCell ref="A30:F30"/>
    <mergeCell ref="D31:F31"/>
    <mergeCell ref="A32:F32"/>
    <mergeCell ref="A7:C7"/>
    <mergeCell ref="A8:C8"/>
    <mergeCell ref="A9:C9"/>
    <mergeCell ref="A10:C10"/>
    <mergeCell ref="A11:C11"/>
    <mergeCell ref="A12:C12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C7122-DF31-46AE-80F5-18A30E03DAAC}">
  <dimension ref="A1:H31"/>
  <sheetViews>
    <sheetView topLeftCell="A25" workbookViewId="0">
      <selection activeCell="M26" sqref="M26"/>
    </sheetView>
  </sheetViews>
  <sheetFormatPr defaultRowHeight="15" x14ac:dyDescent="0.25"/>
  <cols>
    <col min="1" max="1" width="9.28515625" bestFit="1" customWidth="1"/>
    <col min="2" max="2" width="3.28515625" bestFit="1" customWidth="1"/>
    <col min="3" max="3" width="22.5703125" bestFit="1" customWidth="1"/>
    <col min="4" max="4" width="8" bestFit="1" customWidth="1"/>
    <col min="5" max="5" width="12.85546875" bestFit="1" customWidth="1"/>
    <col min="6" max="7" width="11.5703125" bestFit="1" customWidth="1"/>
    <col min="8" max="8" width="5.8554687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99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37">
        <v>45474</v>
      </c>
      <c r="B14" s="2" t="s">
        <v>103</v>
      </c>
      <c r="C14" s="60" t="s">
        <v>104</v>
      </c>
      <c r="D14" s="60"/>
      <c r="E14" s="60"/>
      <c r="F14" s="38">
        <v>12879902.98</v>
      </c>
      <c r="G14" s="39"/>
      <c r="H14" s="1"/>
    </row>
    <row r="15" spans="1:8" x14ac:dyDescent="0.25">
      <c r="A15" s="29">
        <v>45493</v>
      </c>
      <c r="B15" s="3" t="s">
        <v>105</v>
      </c>
      <c r="C15" s="30" t="s">
        <v>616</v>
      </c>
      <c r="D15" s="31" t="s">
        <v>48</v>
      </c>
      <c r="E15" s="32" t="s">
        <v>617</v>
      </c>
      <c r="F15" s="36"/>
      <c r="G15" s="34">
        <v>1173235.9099999999</v>
      </c>
      <c r="H15" s="35"/>
    </row>
    <row r="16" spans="1:8" ht="96" x14ac:dyDescent="0.25">
      <c r="A16" s="27"/>
      <c r="B16" s="2" t="s">
        <v>40</v>
      </c>
      <c r="C16" s="43" t="s">
        <v>618</v>
      </c>
      <c r="D16" s="1"/>
      <c r="E16" s="1"/>
      <c r="F16" s="1"/>
      <c r="G16" s="1"/>
      <c r="H16" s="1"/>
    </row>
    <row r="17" spans="1:8" x14ac:dyDescent="0.25">
      <c r="A17" s="29">
        <v>45504</v>
      </c>
      <c r="B17" s="3" t="s">
        <v>105</v>
      </c>
      <c r="C17" s="30" t="s">
        <v>616</v>
      </c>
      <c r="D17" s="31" t="s">
        <v>48</v>
      </c>
      <c r="E17" s="32" t="s">
        <v>619</v>
      </c>
      <c r="F17" s="36"/>
      <c r="G17" s="34">
        <v>473526.63</v>
      </c>
      <c r="H17" s="35"/>
    </row>
    <row r="18" spans="1:8" ht="84" x14ac:dyDescent="0.25">
      <c r="A18" s="27"/>
      <c r="B18" s="2" t="s">
        <v>40</v>
      </c>
      <c r="C18" s="43" t="s">
        <v>620</v>
      </c>
      <c r="D18" s="1"/>
      <c r="E18" s="1"/>
      <c r="F18" s="1"/>
      <c r="G18" s="1"/>
      <c r="H18" s="1"/>
    </row>
    <row r="19" spans="1:8" x14ac:dyDescent="0.25">
      <c r="A19" s="29">
        <v>45520</v>
      </c>
      <c r="B19" s="3" t="s">
        <v>105</v>
      </c>
      <c r="C19" s="30" t="s">
        <v>616</v>
      </c>
      <c r="D19" s="31" t="s">
        <v>48</v>
      </c>
      <c r="E19" s="32" t="s">
        <v>621</v>
      </c>
      <c r="F19" s="36"/>
      <c r="G19" s="34">
        <v>2582365.37</v>
      </c>
      <c r="H19" s="35"/>
    </row>
    <row r="20" spans="1:8" ht="72" x14ac:dyDescent="0.25">
      <c r="A20" s="27"/>
      <c r="B20" s="2" t="s">
        <v>40</v>
      </c>
      <c r="C20" s="43" t="s">
        <v>622</v>
      </c>
      <c r="D20" s="1"/>
      <c r="E20" s="1"/>
      <c r="F20" s="1"/>
      <c r="G20" s="1"/>
      <c r="H20" s="1"/>
    </row>
    <row r="21" spans="1:8" x14ac:dyDescent="0.25">
      <c r="A21" s="29">
        <v>45535</v>
      </c>
      <c r="B21" s="3" t="s">
        <v>105</v>
      </c>
      <c r="C21" s="30" t="s">
        <v>616</v>
      </c>
      <c r="D21" s="31" t="s">
        <v>48</v>
      </c>
      <c r="E21" s="32" t="s">
        <v>623</v>
      </c>
      <c r="F21" s="36"/>
      <c r="G21" s="34">
        <v>2083166.95</v>
      </c>
      <c r="H21" s="35"/>
    </row>
    <row r="22" spans="1:8" ht="84" x14ac:dyDescent="0.25">
      <c r="A22" s="27"/>
      <c r="B22" s="2" t="s">
        <v>40</v>
      </c>
      <c r="C22" s="43" t="s">
        <v>624</v>
      </c>
      <c r="D22" s="1"/>
      <c r="E22" s="1"/>
      <c r="F22" s="1"/>
      <c r="G22" s="1"/>
      <c r="H22" s="1"/>
    </row>
    <row r="23" spans="1:8" x14ac:dyDescent="0.25">
      <c r="A23" s="29">
        <v>45551</v>
      </c>
      <c r="B23" s="3" t="s">
        <v>105</v>
      </c>
      <c r="C23" s="30" t="s">
        <v>616</v>
      </c>
      <c r="D23" s="31" t="s">
        <v>48</v>
      </c>
      <c r="E23" s="32" t="s">
        <v>625</v>
      </c>
      <c r="F23" s="36"/>
      <c r="G23" s="34">
        <v>2004540.92</v>
      </c>
      <c r="H23" s="35"/>
    </row>
    <row r="24" spans="1:8" ht="72" x14ac:dyDescent="0.25">
      <c r="A24" s="27"/>
      <c r="B24" s="2" t="s">
        <v>40</v>
      </c>
      <c r="C24" s="43" t="s">
        <v>626</v>
      </c>
      <c r="D24" s="1"/>
      <c r="E24" s="1"/>
      <c r="F24" s="1"/>
      <c r="G24" s="1"/>
      <c r="H24" s="1"/>
    </row>
    <row r="25" spans="1:8" x14ac:dyDescent="0.25">
      <c r="A25" s="29">
        <v>45555</v>
      </c>
      <c r="B25" s="3" t="s">
        <v>105</v>
      </c>
      <c r="C25" s="30" t="s">
        <v>616</v>
      </c>
      <c r="D25" s="31" t="s">
        <v>48</v>
      </c>
      <c r="E25" s="32" t="s">
        <v>627</v>
      </c>
      <c r="F25" s="36"/>
      <c r="G25" s="34">
        <v>42500</v>
      </c>
      <c r="H25" s="35"/>
    </row>
    <row r="26" spans="1:8" ht="84" x14ac:dyDescent="0.25">
      <c r="A26" s="27"/>
      <c r="B26" s="2" t="s">
        <v>40</v>
      </c>
      <c r="C26" s="43" t="s">
        <v>628</v>
      </c>
      <c r="D26" s="1"/>
      <c r="E26" s="1"/>
      <c r="F26" s="1"/>
      <c r="G26" s="1"/>
      <c r="H26" s="1"/>
    </row>
    <row r="27" spans="1:8" x14ac:dyDescent="0.25">
      <c r="A27" s="29">
        <v>45565</v>
      </c>
      <c r="B27" s="3" t="s">
        <v>105</v>
      </c>
      <c r="C27" s="30" t="s">
        <v>616</v>
      </c>
      <c r="D27" s="31" t="s">
        <v>48</v>
      </c>
      <c r="E27" s="32" t="s">
        <v>629</v>
      </c>
      <c r="F27" s="36"/>
      <c r="G27" s="34">
        <v>2449206.19</v>
      </c>
      <c r="H27" s="35"/>
    </row>
    <row r="28" spans="1:8" ht="84" x14ac:dyDescent="0.25">
      <c r="A28" s="27"/>
      <c r="B28" s="2" t="s">
        <v>40</v>
      </c>
      <c r="C28" s="43" t="s">
        <v>630</v>
      </c>
      <c r="D28" s="1"/>
      <c r="E28" s="1"/>
      <c r="F28" s="1"/>
      <c r="G28" s="1"/>
      <c r="H28" s="1"/>
    </row>
    <row r="29" spans="1:8" x14ac:dyDescent="0.25">
      <c r="A29" s="61">
        <v>23688444.949999999</v>
      </c>
      <c r="B29" s="61"/>
      <c r="C29" s="61"/>
      <c r="D29" s="61"/>
      <c r="E29" s="61"/>
      <c r="F29" s="61"/>
      <c r="G29" s="23"/>
      <c r="H29" s="1"/>
    </row>
    <row r="30" spans="1:8" x14ac:dyDescent="0.25">
      <c r="A30" s="24" t="s">
        <v>40</v>
      </c>
      <c r="B30" s="2" t="s">
        <v>103</v>
      </c>
      <c r="C30" s="25" t="s">
        <v>50</v>
      </c>
      <c r="D30" s="62"/>
      <c r="E30" s="62"/>
      <c r="F30" s="62"/>
      <c r="G30" s="26">
        <v>23688444.949999999</v>
      </c>
      <c r="H30" s="1"/>
    </row>
    <row r="31" spans="1:8" x14ac:dyDescent="0.25">
      <c r="A31" s="63">
        <v>23688444.949999999</v>
      </c>
      <c r="B31" s="63"/>
      <c r="C31" s="63"/>
      <c r="D31" s="63"/>
      <c r="E31" s="63"/>
      <c r="F31" s="63"/>
      <c r="G31" s="20">
        <v>23688444.949999999</v>
      </c>
      <c r="H31" s="1"/>
    </row>
  </sheetData>
  <mergeCells count="17">
    <mergeCell ref="A12:C12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B13:C13"/>
    <mergeCell ref="C14:E14"/>
    <mergeCell ref="A29:F29"/>
    <mergeCell ref="D30:F30"/>
    <mergeCell ref="A31:F31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DBFB0-1986-4518-B29D-4B3FA8A1DC98}">
  <dimension ref="A1:H23"/>
  <sheetViews>
    <sheetView topLeftCell="A10" workbookViewId="0">
      <selection sqref="A1:C1"/>
    </sheetView>
  </sheetViews>
  <sheetFormatPr defaultRowHeight="15" x14ac:dyDescent="0.25"/>
  <cols>
    <col min="1" max="1" width="9.28515625" bestFit="1" customWidth="1"/>
    <col min="2" max="2" width="3.28515625" bestFit="1" customWidth="1"/>
    <col min="3" max="3" width="22.5703125" bestFit="1" customWidth="1"/>
    <col min="4" max="4" width="8" bestFit="1" customWidth="1"/>
    <col min="5" max="5" width="7" bestFit="1" customWidth="1"/>
    <col min="6" max="6" width="9.85546875" bestFit="1" customWidth="1"/>
    <col min="7" max="7" width="9.5703125" bestFit="1" customWidth="1"/>
    <col min="8" max="8" width="5.8554687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32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37">
        <v>45474</v>
      </c>
      <c r="B14" s="2" t="s">
        <v>103</v>
      </c>
      <c r="C14" s="60" t="s">
        <v>104</v>
      </c>
      <c r="D14" s="60"/>
      <c r="E14" s="60"/>
      <c r="F14" s="38">
        <v>68100</v>
      </c>
      <c r="G14" s="39"/>
      <c r="H14" s="1"/>
    </row>
    <row r="15" spans="1:8" x14ac:dyDescent="0.25">
      <c r="A15" s="29">
        <v>45494</v>
      </c>
      <c r="B15" s="3" t="s">
        <v>105</v>
      </c>
      <c r="C15" s="30" t="s">
        <v>631</v>
      </c>
      <c r="D15" s="31" t="s">
        <v>48</v>
      </c>
      <c r="E15" s="32" t="s">
        <v>632</v>
      </c>
      <c r="F15" s="36"/>
      <c r="G15" s="34">
        <v>25800</v>
      </c>
      <c r="H15" s="35"/>
    </row>
    <row r="16" spans="1:8" ht="60" x14ac:dyDescent="0.25">
      <c r="A16" s="27"/>
      <c r="B16" s="2" t="s">
        <v>40</v>
      </c>
      <c r="C16" s="43" t="s">
        <v>633</v>
      </c>
      <c r="D16" s="1"/>
      <c r="E16" s="1"/>
      <c r="F16" s="1"/>
      <c r="G16" s="1"/>
      <c r="H16" s="1"/>
    </row>
    <row r="17" spans="1:8" x14ac:dyDescent="0.25">
      <c r="A17" s="29">
        <v>45529</v>
      </c>
      <c r="B17" s="3" t="s">
        <v>105</v>
      </c>
      <c r="C17" s="30" t="s">
        <v>631</v>
      </c>
      <c r="D17" s="31" t="s">
        <v>48</v>
      </c>
      <c r="E17" s="32" t="s">
        <v>634</v>
      </c>
      <c r="F17" s="36"/>
      <c r="G17" s="34">
        <v>47600</v>
      </c>
      <c r="H17" s="35"/>
    </row>
    <row r="18" spans="1:8" ht="96" x14ac:dyDescent="0.25">
      <c r="A18" s="27"/>
      <c r="B18" s="2" t="s">
        <v>40</v>
      </c>
      <c r="C18" s="43" t="s">
        <v>635</v>
      </c>
      <c r="D18" s="1"/>
      <c r="E18" s="1"/>
      <c r="F18" s="1"/>
      <c r="G18" s="1"/>
      <c r="H18" s="1"/>
    </row>
    <row r="19" spans="1:8" x14ac:dyDescent="0.25">
      <c r="A19" s="29">
        <v>45557</v>
      </c>
      <c r="B19" s="3" t="s">
        <v>105</v>
      </c>
      <c r="C19" s="30" t="s">
        <v>631</v>
      </c>
      <c r="D19" s="31" t="s">
        <v>48</v>
      </c>
      <c r="E19" s="32" t="s">
        <v>636</v>
      </c>
      <c r="F19" s="36"/>
      <c r="G19" s="34">
        <v>15900</v>
      </c>
      <c r="H19" s="35"/>
    </row>
    <row r="20" spans="1:8" ht="60" x14ac:dyDescent="0.25">
      <c r="A20" s="27"/>
      <c r="B20" s="2" t="s">
        <v>40</v>
      </c>
      <c r="C20" s="43" t="s">
        <v>637</v>
      </c>
      <c r="D20" s="1"/>
      <c r="E20" s="1"/>
      <c r="F20" s="1"/>
      <c r="G20" s="1"/>
      <c r="H20" s="1"/>
    </row>
    <row r="21" spans="1:8" x14ac:dyDescent="0.25">
      <c r="A21" s="61">
        <v>157400</v>
      </c>
      <c r="B21" s="61"/>
      <c r="C21" s="61"/>
      <c r="D21" s="61"/>
      <c r="E21" s="61"/>
      <c r="F21" s="61"/>
      <c r="G21" s="23"/>
      <c r="H21" s="1"/>
    </row>
    <row r="22" spans="1:8" x14ac:dyDescent="0.25">
      <c r="A22" s="24" t="s">
        <v>40</v>
      </c>
      <c r="B22" s="2" t="s">
        <v>103</v>
      </c>
      <c r="C22" s="25" t="s">
        <v>50</v>
      </c>
      <c r="D22" s="62"/>
      <c r="E22" s="62"/>
      <c r="F22" s="62"/>
      <c r="G22" s="26">
        <v>157400</v>
      </c>
      <c r="H22" s="1"/>
    </row>
    <row r="23" spans="1:8" x14ac:dyDescent="0.25">
      <c r="A23" s="63">
        <v>157400</v>
      </c>
      <c r="B23" s="63"/>
      <c r="C23" s="63"/>
      <c r="D23" s="63"/>
      <c r="E23" s="63"/>
      <c r="F23" s="63"/>
      <c r="G23" s="20">
        <v>157400</v>
      </c>
      <c r="H23" s="1"/>
    </row>
  </sheetData>
  <mergeCells count="17">
    <mergeCell ref="A12:C12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B13:C13"/>
    <mergeCell ref="C14:E14"/>
    <mergeCell ref="A21:F21"/>
    <mergeCell ref="D22:F22"/>
    <mergeCell ref="A23:F2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0F69D-BD37-438E-B9E9-C38A14DB96C8}">
  <dimension ref="A1:H59"/>
  <sheetViews>
    <sheetView topLeftCell="A40" workbookViewId="0">
      <selection sqref="A1:C1"/>
    </sheetView>
  </sheetViews>
  <sheetFormatPr defaultRowHeight="15" x14ac:dyDescent="0.25"/>
  <cols>
    <col min="1" max="1" width="9.28515625" bestFit="1" customWidth="1"/>
    <col min="2" max="2" width="3.28515625" bestFit="1" customWidth="1"/>
    <col min="3" max="3" width="49" bestFit="1" customWidth="1"/>
    <col min="4" max="4" width="9.28515625" bestFit="1" customWidth="1"/>
    <col min="5" max="5" width="11.85546875" bestFit="1" customWidth="1"/>
    <col min="6" max="7" width="11.5703125" bestFit="1" customWidth="1"/>
    <col min="8" max="8" width="8.570312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33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37">
        <v>45474</v>
      </c>
      <c r="B14" s="2" t="s">
        <v>103</v>
      </c>
      <c r="C14" s="60" t="s">
        <v>104</v>
      </c>
      <c r="D14" s="60"/>
      <c r="E14" s="60"/>
      <c r="F14" s="38">
        <v>32177611</v>
      </c>
      <c r="G14" s="39"/>
      <c r="H14" s="1"/>
    </row>
    <row r="15" spans="1:8" x14ac:dyDescent="0.25">
      <c r="A15" s="29">
        <v>45474</v>
      </c>
      <c r="B15" s="3" t="s">
        <v>105</v>
      </c>
      <c r="C15" s="30" t="s">
        <v>638</v>
      </c>
      <c r="D15" s="31" t="s">
        <v>48</v>
      </c>
      <c r="E15" s="32" t="s">
        <v>639</v>
      </c>
      <c r="F15" s="36"/>
      <c r="G15" s="34">
        <v>1354770</v>
      </c>
      <c r="H15" s="35"/>
    </row>
    <row r="16" spans="1:8" ht="24" x14ac:dyDescent="0.25">
      <c r="A16" s="27"/>
      <c r="B16" s="2" t="s">
        <v>40</v>
      </c>
      <c r="C16" s="43" t="s">
        <v>640</v>
      </c>
      <c r="D16" s="1"/>
      <c r="E16" s="1"/>
      <c r="F16" s="1"/>
      <c r="G16" s="1"/>
      <c r="H16" s="1"/>
    </row>
    <row r="17" spans="1:8" x14ac:dyDescent="0.25">
      <c r="A17" s="29">
        <v>45474</v>
      </c>
      <c r="B17" s="3" t="s">
        <v>105</v>
      </c>
      <c r="C17" s="30" t="s">
        <v>638</v>
      </c>
      <c r="D17" s="31" t="s">
        <v>48</v>
      </c>
      <c r="E17" s="32" t="s">
        <v>641</v>
      </c>
      <c r="F17" s="36"/>
      <c r="G17" s="34">
        <v>784930</v>
      </c>
      <c r="H17" s="35"/>
    </row>
    <row r="18" spans="1:8" ht="24" x14ac:dyDescent="0.25">
      <c r="A18" s="27"/>
      <c r="B18" s="2" t="s">
        <v>40</v>
      </c>
      <c r="C18" s="43" t="s">
        <v>642</v>
      </c>
      <c r="D18" s="1"/>
      <c r="E18" s="1"/>
      <c r="F18" s="1"/>
      <c r="G18" s="1"/>
      <c r="H18" s="1"/>
    </row>
    <row r="19" spans="1:8" x14ac:dyDescent="0.25">
      <c r="A19" s="29">
        <v>45483</v>
      </c>
      <c r="B19" s="3" t="s">
        <v>105</v>
      </c>
      <c r="C19" s="30" t="s">
        <v>643</v>
      </c>
      <c r="D19" s="31" t="s">
        <v>48</v>
      </c>
      <c r="E19" s="32" t="s">
        <v>644</v>
      </c>
      <c r="F19" s="36"/>
      <c r="G19" s="34">
        <v>912852</v>
      </c>
      <c r="H19" s="35"/>
    </row>
    <row r="20" spans="1:8" x14ac:dyDescent="0.25">
      <c r="A20" s="27"/>
      <c r="B20" s="2" t="s">
        <v>40</v>
      </c>
      <c r="C20" s="43" t="s">
        <v>882</v>
      </c>
      <c r="D20" s="1"/>
      <c r="E20" s="1"/>
      <c r="F20" s="1"/>
      <c r="G20" s="1"/>
      <c r="H20" s="1"/>
    </row>
    <row r="21" spans="1:8" x14ac:dyDescent="0.25">
      <c r="A21" s="29">
        <v>45483</v>
      </c>
      <c r="B21" s="3" t="s">
        <v>105</v>
      </c>
      <c r="C21" s="30" t="s">
        <v>643</v>
      </c>
      <c r="D21" s="31" t="s">
        <v>48</v>
      </c>
      <c r="E21" s="32" t="s">
        <v>645</v>
      </c>
      <c r="F21" s="36"/>
      <c r="G21" s="34">
        <v>1073110</v>
      </c>
      <c r="H21" s="35"/>
    </row>
    <row r="22" spans="1:8" ht="24" x14ac:dyDescent="0.25">
      <c r="A22" s="27"/>
      <c r="B22" s="2" t="s">
        <v>40</v>
      </c>
      <c r="C22" s="43" t="s">
        <v>883</v>
      </c>
      <c r="D22" s="1"/>
      <c r="E22" s="1"/>
      <c r="F22" s="1"/>
      <c r="G22" s="1"/>
      <c r="H22" s="1"/>
    </row>
    <row r="23" spans="1:8" x14ac:dyDescent="0.25">
      <c r="A23" s="29">
        <v>45491</v>
      </c>
      <c r="B23" s="3" t="s">
        <v>105</v>
      </c>
      <c r="C23" s="30" t="s">
        <v>638</v>
      </c>
      <c r="D23" s="31" t="s">
        <v>48</v>
      </c>
      <c r="E23" s="32" t="s">
        <v>646</v>
      </c>
      <c r="F23" s="36"/>
      <c r="G23" s="34">
        <v>2062575</v>
      </c>
      <c r="H23" s="35"/>
    </row>
    <row r="24" spans="1:8" x14ac:dyDescent="0.25">
      <c r="A24" s="27"/>
      <c r="B24" s="2" t="s">
        <v>40</v>
      </c>
      <c r="C24" s="43" t="s">
        <v>647</v>
      </c>
      <c r="D24" s="1"/>
      <c r="E24" s="1"/>
      <c r="F24" s="1"/>
      <c r="G24" s="1"/>
      <c r="H24" s="1"/>
    </row>
    <row r="25" spans="1:8" x14ac:dyDescent="0.25">
      <c r="A25" s="29">
        <v>45492</v>
      </c>
      <c r="B25" s="3" t="s">
        <v>105</v>
      </c>
      <c r="C25" s="30" t="s">
        <v>638</v>
      </c>
      <c r="D25" s="31" t="s">
        <v>48</v>
      </c>
      <c r="E25" s="32" t="s">
        <v>648</v>
      </c>
      <c r="F25" s="36"/>
      <c r="G25" s="34">
        <v>2053305</v>
      </c>
      <c r="H25" s="35"/>
    </row>
    <row r="26" spans="1:8" x14ac:dyDescent="0.25">
      <c r="A26" s="27"/>
      <c r="B26" s="2" t="s">
        <v>40</v>
      </c>
      <c r="C26" s="43" t="s">
        <v>649</v>
      </c>
      <c r="D26" s="1"/>
      <c r="E26" s="1"/>
      <c r="F26" s="1"/>
      <c r="G26" s="1"/>
      <c r="H26" s="1"/>
    </row>
    <row r="27" spans="1:8" x14ac:dyDescent="0.25">
      <c r="A27" s="29">
        <v>45509</v>
      </c>
      <c r="B27" s="3" t="s">
        <v>105</v>
      </c>
      <c r="C27" s="30" t="s">
        <v>638</v>
      </c>
      <c r="D27" s="31" t="s">
        <v>48</v>
      </c>
      <c r="E27" s="32" t="s">
        <v>650</v>
      </c>
      <c r="F27" s="36"/>
      <c r="G27" s="34">
        <v>2064985</v>
      </c>
      <c r="H27" s="35"/>
    </row>
    <row r="28" spans="1:8" x14ac:dyDescent="0.25">
      <c r="A28" s="27"/>
      <c r="B28" s="2" t="s">
        <v>40</v>
      </c>
      <c r="C28" s="43" t="s">
        <v>651</v>
      </c>
      <c r="D28" s="1"/>
      <c r="E28" s="1"/>
      <c r="F28" s="1"/>
      <c r="G28" s="1"/>
      <c r="H28" s="1"/>
    </row>
    <row r="29" spans="1:8" x14ac:dyDescent="0.25">
      <c r="A29" s="29">
        <v>45513</v>
      </c>
      <c r="B29" s="3" t="s">
        <v>105</v>
      </c>
      <c r="C29" s="30" t="s">
        <v>643</v>
      </c>
      <c r="D29" s="31" t="s">
        <v>48</v>
      </c>
      <c r="E29" s="32" t="s">
        <v>652</v>
      </c>
      <c r="F29" s="36"/>
      <c r="G29" s="34">
        <v>983620</v>
      </c>
      <c r="H29" s="35"/>
    </row>
    <row r="30" spans="1:8" x14ac:dyDescent="0.25">
      <c r="A30" s="27"/>
      <c r="B30" s="2" t="s">
        <v>40</v>
      </c>
      <c r="C30" s="43" t="s">
        <v>884</v>
      </c>
      <c r="D30" s="1"/>
      <c r="E30" s="1"/>
      <c r="F30" s="1"/>
      <c r="G30" s="1"/>
      <c r="H30" s="1"/>
    </row>
    <row r="31" spans="1:8" x14ac:dyDescent="0.25">
      <c r="A31" s="29">
        <v>45514</v>
      </c>
      <c r="B31" s="3" t="s">
        <v>105</v>
      </c>
      <c r="C31" s="30" t="s">
        <v>638</v>
      </c>
      <c r="D31" s="31" t="s">
        <v>48</v>
      </c>
      <c r="E31" s="32" t="s">
        <v>653</v>
      </c>
      <c r="F31" s="36"/>
      <c r="G31" s="34">
        <v>1960200</v>
      </c>
      <c r="H31" s="35"/>
    </row>
    <row r="32" spans="1:8" x14ac:dyDescent="0.25">
      <c r="A32" s="27"/>
      <c r="B32" s="2" t="s">
        <v>40</v>
      </c>
      <c r="C32" s="43" t="s">
        <v>885</v>
      </c>
      <c r="D32" s="1"/>
      <c r="E32" s="1"/>
      <c r="F32" s="1"/>
      <c r="G32" s="1"/>
      <c r="H32" s="1"/>
    </row>
    <row r="33" spans="1:8" x14ac:dyDescent="0.25">
      <c r="A33" s="29">
        <v>45523</v>
      </c>
      <c r="B33" s="3" t="s">
        <v>105</v>
      </c>
      <c r="C33" s="30" t="s">
        <v>638</v>
      </c>
      <c r="D33" s="31" t="s">
        <v>48</v>
      </c>
      <c r="E33" s="32" t="s">
        <v>654</v>
      </c>
      <c r="F33" s="36"/>
      <c r="G33" s="34">
        <v>1497525</v>
      </c>
      <c r="H33" s="35"/>
    </row>
    <row r="34" spans="1:8" x14ac:dyDescent="0.25">
      <c r="A34" s="27"/>
      <c r="B34" s="2" t="s">
        <v>40</v>
      </c>
      <c r="C34" s="43" t="s">
        <v>886</v>
      </c>
      <c r="D34" s="1"/>
      <c r="E34" s="1"/>
      <c r="F34" s="1"/>
      <c r="G34" s="1"/>
      <c r="H34" s="1"/>
    </row>
    <row r="35" spans="1:8" x14ac:dyDescent="0.25">
      <c r="A35" s="29">
        <v>45523</v>
      </c>
      <c r="B35" s="3" t="s">
        <v>105</v>
      </c>
      <c r="C35" s="30" t="s">
        <v>638</v>
      </c>
      <c r="D35" s="31" t="s">
        <v>48</v>
      </c>
      <c r="E35" s="32" t="s">
        <v>655</v>
      </c>
      <c r="F35" s="36"/>
      <c r="G35" s="34">
        <v>497425</v>
      </c>
      <c r="H35" s="35"/>
    </row>
    <row r="36" spans="1:8" x14ac:dyDescent="0.25">
      <c r="A36" s="27"/>
      <c r="B36" s="2" t="s">
        <v>40</v>
      </c>
      <c r="C36" s="43" t="s">
        <v>887</v>
      </c>
      <c r="D36" s="1"/>
      <c r="E36" s="1"/>
      <c r="F36" s="1"/>
      <c r="G36" s="1"/>
      <c r="H36" s="1"/>
    </row>
    <row r="37" spans="1:8" x14ac:dyDescent="0.25">
      <c r="A37" s="29">
        <v>45524</v>
      </c>
      <c r="B37" s="3" t="s">
        <v>103</v>
      </c>
      <c r="C37" s="30" t="s">
        <v>643</v>
      </c>
      <c r="D37" s="31" t="s">
        <v>63</v>
      </c>
      <c r="E37" s="32" t="s">
        <v>656</v>
      </c>
      <c r="F37" s="36"/>
      <c r="G37" s="35"/>
      <c r="H37" s="34">
        <v>39500</v>
      </c>
    </row>
    <row r="38" spans="1:8" x14ac:dyDescent="0.25">
      <c r="A38" s="27"/>
      <c r="B38" s="2" t="s">
        <v>40</v>
      </c>
      <c r="C38" s="43" t="s">
        <v>85</v>
      </c>
      <c r="D38" s="1"/>
      <c r="E38" s="1"/>
      <c r="F38" s="1"/>
      <c r="G38" s="1"/>
      <c r="H38" s="1"/>
    </row>
    <row r="39" spans="1:8" x14ac:dyDescent="0.25">
      <c r="A39" s="29">
        <v>45530</v>
      </c>
      <c r="B39" s="3" t="s">
        <v>105</v>
      </c>
      <c r="C39" s="30" t="s">
        <v>643</v>
      </c>
      <c r="D39" s="31" t="s">
        <v>48</v>
      </c>
      <c r="E39" s="32" t="s">
        <v>657</v>
      </c>
      <c r="F39" s="36"/>
      <c r="G39" s="34">
        <v>200000</v>
      </c>
      <c r="H39" s="35"/>
    </row>
    <row r="40" spans="1:8" x14ac:dyDescent="0.25">
      <c r="A40" s="27"/>
      <c r="B40" s="2" t="s">
        <v>40</v>
      </c>
      <c r="C40" s="43" t="s">
        <v>658</v>
      </c>
      <c r="D40" s="1"/>
      <c r="E40" s="1"/>
      <c r="F40" s="1"/>
      <c r="G40" s="1"/>
      <c r="H40" s="1"/>
    </row>
    <row r="41" spans="1:8" x14ac:dyDescent="0.25">
      <c r="A41" s="29">
        <v>45537</v>
      </c>
      <c r="B41" s="3" t="s">
        <v>105</v>
      </c>
      <c r="C41" s="30" t="s">
        <v>659</v>
      </c>
      <c r="D41" s="31" t="s">
        <v>48</v>
      </c>
      <c r="E41" s="32" t="s">
        <v>660</v>
      </c>
      <c r="F41" s="36"/>
      <c r="G41" s="34">
        <v>105750</v>
      </c>
      <c r="H41" s="35"/>
    </row>
    <row r="42" spans="1:8" ht="24" x14ac:dyDescent="0.25">
      <c r="A42" s="27"/>
      <c r="B42" s="2" t="s">
        <v>40</v>
      </c>
      <c r="C42" s="43" t="s">
        <v>661</v>
      </c>
      <c r="D42" s="1"/>
      <c r="E42" s="1"/>
      <c r="F42" s="1"/>
      <c r="G42" s="1"/>
      <c r="H42" s="1"/>
    </row>
    <row r="43" spans="1:8" x14ac:dyDescent="0.25">
      <c r="A43" s="29">
        <v>45539</v>
      </c>
      <c r="B43" s="3" t="s">
        <v>105</v>
      </c>
      <c r="C43" s="30" t="s">
        <v>380</v>
      </c>
      <c r="D43" s="31" t="s">
        <v>48</v>
      </c>
      <c r="E43" s="32" t="s">
        <v>662</v>
      </c>
      <c r="F43" s="36"/>
      <c r="G43" s="34">
        <v>445494</v>
      </c>
      <c r="H43" s="35"/>
    </row>
    <row r="44" spans="1:8" ht="24" x14ac:dyDescent="0.25">
      <c r="A44" s="27"/>
      <c r="B44" s="2" t="s">
        <v>40</v>
      </c>
      <c r="C44" s="43" t="s">
        <v>663</v>
      </c>
      <c r="D44" s="1"/>
      <c r="E44" s="1"/>
      <c r="F44" s="1"/>
      <c r="G44" s="1"/>
      <c r="H44" s="1"/>
    </row>
    <row r="45" spans="1:8" x14ac:dyDescent="0.25">
      <c r="A45" s="29">
        <v>45540</v>
      </c>
      <c r="B45" s="3" t="s">
        <v>105</v>
      </c>
      <c r="C45" s="30" t="s">
        <v>638</v>
      </c>
      <c r="D45" s="31" t="s">
        <v>48</v>
      </c>
      <c r="E45" s="32" t="s">
        <v>664</v>
      </c>
      <c r="F45" s="36"/>
      <c r="G45" s="34">
        <v>2026255</v>
      </c>
      <c r="H45" s="35"/>
    </row>
    <row r="46" spans="1:8" x14ac:dyDescent="0.25">
      <c r="A46" s="27"/>
      <c r="B46" s="2" t="s">
        <v>40</v>
      </c>
      <c r="C46" s="43" t="s">
        <v>665</v>
      </c>
      <c r="D46" s="1"/>
      <c r="E46" s="1"/>
      <c r="F46" s="1"/>
      <c r="G46" s="1"/>
      <c r="H46" s="1"/>
    </row>
    <row r="47" spans="1:8" x14ac:dyDescent="0.25">
      <c r="A47" s="29">
        <v>45544</v>
      </c>
      <c r="B47" s="3" t="s">
        <v>105</v>
      </c>
      <c r="C47" s="30" t="s">
        <v>666</v>
      </c>
      <c r="D47" s="31" t="s">
        <v>48</v>
      </c>
      <c r="E47" s="32" t="s">
        <v>667</v>
      </c>
      <c r="F47" s="36"/>
      <c r="G47" s="34">
        <v>308100</v>
      </c>
      <c r="H47" s="35"/>
    </row>
    <row r="48" spans="1:8" x14ac:dyDescent="0.25">
      <c r="A48" s="27"/>
      <c r="B48" s="2" t="s">
        <v>40</v>
      </c>
      <c r="C48" s="43" t="s">
        <v>668</v>
      </c>
      <c r="D48" s="1"/>
      <c r="E48" s="1"/>
      <c r="F48" s="1"/>
      <c r="G48" s="1"/>
      <c r="H48" s="1"/>
    </row>
    <row r="49" spans="1:8" x14ac:dyDescent="0.25">
      <c r="A49" s="29">
        <v>45548</v>
      </c>
      <c r="B49" s="3" t="s">
        <v>105</v>
      </c>
      <c r="C49" s="30" t="s">
        <v>380</v>
      </c>
      <c r="D49" s="31" t="s">
        <v>48</v>
      </c>
      <c r="E49" s="32" t="s">
        <v>669</v>
      </c>
      <c r="F49" s="36"/>
      <c r="G49" s="34">
        <v>296153.2</v>
      </c>
      <c r="H49" s="35"/>
    </row>
    <row r="50" spans="1:8" ht="24" x14ac:dyDescent="0.25">
      <c r="A50" s="27"/>
      <c r="B50" s="2" t="s">
        <v>40</v>
      </c>
      <c r="C50" s="43" t="s">
        <v>670</v>
      </c>
      <c r="D50" s="1"/>
      <c r="E50" s="1"/>
      <c r="F50" s="1"/>
      <c r="G50" s="1"/>
      <c r="H50" s="1"/>
    </row>
    <row r="51" spans="1:8" x14ac:dyDescent="0.25">
      <c r="A51" s="29">
        <v>45551</v>
      </c>
      <c r="B51" s="3" t="s">
        <v>105</v>
      </c>
      <c r="C51" s="30" t="s">
        <v>638</v>
      </c>
      <c r="D51" s="31" t="s">
        <v>48</v>
      </c>
      <c r="E51" s="32" t="s">
        <v>671</v>
      </c>
      <c r="F51" s="36"/>
      <c r="G51" s="34">
        <v>2024040</v>
      </c>
      <c r="H51" s="35"/>
    </row>
    <row r="52" spans="1:8" x14ac:dyDescent="0.25">
      <c r="A52" s="27"/>
      <c r="B52" s="2" t="s">
        <v>40</v>
      </c>
      <c r="C52" s="43" t="s">
        <v>672</v>
      </c>
      <c r="D52" s="1"/>
      <c r="E52" s="1"/>
      <c r="F52" s="1"/>
      <c r="G52" s="1"/>
      <c r="H52" s="1"/>
    </row>
    <row r="53" spans="1:8" x14ac:dyDescent="0.25">
      <c r="A53" s="29">
        <v>45558</v>
      </c>
      <c r="B53" s="3" t="s">
        <v>105</v>
      </c>
      <c r="C53" s="30" t="s">
        <v>380</v>
      </c>
      <c r="D53" s="31" t="s">
        <v>48</v>
      </c>
      <c r="E53" s="32" t="s">
        <v>673</v>
      </c>
      <c r="F53" s="36"/>
      <c r="G53" s="34">
        <v>824582.06</v>
      </c>
      <c r="H53" s="35"/>
    </row>
    <row r="54" spans="1:8" ht="24" x14ac:dyDescent="0.25">
      <c r="A54" s="27"/>
      <c r="B54" s="2" t="s">
        <v>40</v>
      </c>
      <c r="C54" s="43" t="s">
        <v>674</v>
      </c>
      <c r="D54" s="1"/>
      <c r="E54" s="1"/>
      <c r="F54" s="1"/>
      <c r="G54" s="1"/>
      <c r="H54" s="1"/>
    </row>
    <row r="55" spans="1:8" x14ac:dyDescent="0.25">
      <c r="A55" s="29">
        <v>45562</v>
      </c>
      <c r="B55" s="3" t="s">
        <v>105</v>
      </c>
      <c r="C55" s="30" t="s">
        <v>638</v>
      </c>
      <c r="D55" s="31" t="s">
        <v>48</v>
      </c>
      <c r="E55" s="32" t="s">
        <v>675</v>
      </c>
      <c r="F55" s="36"/>
      <c r="G55" s="34">
        <v>2042550</v>
      </c>
      <c r="H55" s="35"/>
    </row>
    <row r="56" spans="1:8" x14ac:dyDescent="0.25">
      <c r="A56" s="27"/>
      <c r="B56" s="2" t="s">
        <v>40</v>
      </c>
      <c r="C56" s="43" t="s">
        <v>676</v>
      </c>
      <c r="D56" s="1"/>
      <c r="E56" s="1"/>
      <c r="F56" s="1"/>
      <c r="G56" s="1"/>
      <c r="H56" s="1"/>
    </row>
    <row r="57" spans="1:8" x14ac:dyDescent="0.25">
      <c r="A57" s="61">
        <v>55695832.259999998</v>
      </c>
      <c r="B57" s="61"/>
      <c r="C57" s="61"/>
      <c r="D57" s="61"/>
      <c r="E57" s="61"/>
      <c r="F57" s="61"/>
      <c r="G57" s="22">
        <v>39500</v>
      </c>
      <c r="H57" s="1"/>
    </row>
    <row r="58" spans="1:8" x14ac:dyDescent="0.25">
      <c r="A58" s="24" t="s">
        <v>40</v>
      </c>
      <c r="B58" s="2" t="s">
        <v>103</v>
      </c>
      <c r="C58" s="25" t="s">
        <v>50</v>
      </c>
      <c r="D58" s="62"/>
      <c r="E58" s="62"/>
      <c r="F58" s="62"/>
      <c r="G58" s="26">
        <v>55656332.259999998</v>
      </c>
      <c r="H58" s="1"/>
    </row>
    <row r="59" spans="1:8" x14ac:dyDescent="0.25">
      <c r="A59" s="63">
        <v>55695832.259999998</v>
      </c>
      <c r="B59" s="63"/>
      <c r="C59" s="63"/>
      <c r="D59" s="63"/>
      <c r="E59" s="63"/>
      <c r="F59" s="63"/>
      <c r="G59" s="20">
        <v>55695832.259999998</v>
      </c>
      <c r="H59" s="1"/>
    </row>
  </sheetData>
  <mergeCells count="17">
    <mergeCell ref="A12:C12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B13:C13"/>
    <mergeCell ref="C14:E14"/>
    <mergeCell ref="A57:F57"/>
    <mergeCell ref="D58:F58"/>
    <mergeCell ref="A59:F59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05DBE-72FE-4F0B-BB9E-64A87F593097}">
  <dimension ref="A1:H19"/>
  <sheetViews>
    <sheetView workbookViewId="0">
      <selection sqref="A1:C1"/>
    </sheetView>
  </sheetViews>
  <sheetFormatPr defaultRowHeight="15" x14ac:dyDescent="0.25"/>
  <cols>
    <col min="1" max="1" width="9.28515625" bestFit="1" customWidth="1"/>
    <col min="2" max="2" width="3.28515625" bestFit="1" customWidth="1"/>
    <col min="3" max="3" width="22.5703125" bestFit="1" customWidth="1"/>
    <col min="4" max="4" width="8" bestFit="1" customWidth="1"/>
    <col min="5" max="5" width="11.5703125" bestFit="1" customWidth="1"/>
    <col min="6" max="6" width="9.85546875" bestFit="1" customWidth="1"/>
    <col min="7" max="7" width="8.5703125" bestFit="1" customWidth="1"/>
    <col min="8" max="8" width="5.8554687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34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37">
        <v>45474</v>
      </c>
      <c r="B14" s="2" t="s">
        <v>103</v>
      </c>
      <c r="C14" s="60" t="s">
        <v>104</v>
      </c>
      <c r="D14" s="60"/>
      <c r="E14" s="60"/>
      <c r="F14" s="38">
        <v>24000</v>
      </c>
      <c r="G14" s="39"/>
      <c r="H14" s="1"/>
    </row>
    <row r="15" spans="1:8" x14ac:dyDescent="0.25">
      <c r="A15" s="29">
        <v>45565</v>
      </c>
      <c r="B15" s="3" t="s">
        <v>105</v>
      </c>
      <c r="C15" s="30" t="s">
        <v>409</v>
      </c>
      <c r="D15" s="31" t="s">
        <v>48</v>
      </c>
      <c r="E15" s="32" t="s">
        <v>412</v>
      </c>
      <c r="F15" s="36"/>
      <c r="G15" s="34">
        <v>500</v>
      </c>
      <c r="H15" s="35"/>
    </row>
    <row r="16" spans="1:8" ht="48" x14ac:dyDescent="0.25">
      <c r="A16" s="27"/>
      <c r="B16" s="2" t="s">
        <v>40</v>
      </c>
      <c r="C16" s="43" t="s">
        <v>413</v>
      </c>
      <c r="D16" s="1"/>
      <c r="E16" s="1"/>
      <c r="F16" s="1"/>
      <c r="G16" s="1"/>
      <c r="H16" s="1"/>
    </row>
    <row r="17" spans="1:8" x14ac:dyDescent="0.25">
      <c r="A17" s="61">
        <v>24500</v>
      </c>
      <c r="B17" s="61"/>
      <c r="C17" s="61"/>
      <c r="D17" s="61"/>
      <c r="E17" s="61"/>
      <c r="F17" s="61"/>
      <c r="G17" s="23"/>
      <c r="H17" s="1"/>
    </row>
    <row r="18" spans="1:8" x14ac:dyDescent="0.25">
      <c r="A18" s="24" t="s">
        <v>40</v>
      </c>
      <c r="B18" s="2" t="s">
        <v>103</v>
      </c>
      <c r="C18" s="25" t="s">
        <v>50</v>
      </c>
      <c r="D18" s="62"/>
      <c r="E18" s="62"/>
      <c r="F18" s="62"/>
      <c r="G18" s="26">
        <v>24500</v>
      </c>
      <c r="H18" s="1"/>
    </row>
    <row r="19" spans="1:8" x14ac:dyDescent="0.25">
      <c r="A19" s="63">
        <v>24500</v>
      </c>
      <c r="B19" s="63"/>
      <c r="C19" s="63"/>
      <c r="D19" s="63"/>
      <c r="E19" s="63"/>
      <c r="F19" s="63"/>
      <c r="G19" s="20">
        <v>24500</v>
      </c>
      <c r="H19" s="1"/>
    </row>
  </sheetData>
  <mergeCells count="17">
    <mergeCell ref="A12:C12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B13:C13"/>
    <mergeCell ref="C14:E14"/>
    <mergeCell ref="A17:F17"/>
    <mergeCell ref="D18:F18"/>
    <mergeCell ref="A19:F19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5CD53-DBC0-414C-BE13-D0C141657C8F}">
  <dimension ref="A1:H35"/>
  <sheetViews>
    <sheetView workbookViewId="0">
      <selection sqref="A1:C1"/>
    </sheetView>
  </sheetViews>
  <sheetFormatPr defaultRowHeight="15" x14ac:dyDescent="0.25"/>
  <cols>
    <col min="1" max="1" width="9.28515625" bestFit="1" customWidth="1"/>
    <col min="2" max="2" width="3.28515625" bestFit="1" customWidth="1"/>
    <col min="3" max="3" width="48.140625" bestFit="1" customWidth="1"/>
    <col min="4" max="4" width="8" bestFit="1" customWidth="1"/>
    <col min="5" max="5" width="15" bestFit="1" customWidth="1"/>
    <col min="6" max="6" width="9.85546875" bestFit="1" customWidth="1"/>
    <col min="7" max="7" width="10.5703125" bestFit="1" customWidth="1"/>
    <col min="8" max="8" width="5.8554687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35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37">
        <v>45474</v>
      </c>
      <c r="B14" s="2" t="s">
        <v>103</v>
      </c>
      <c r="C14" s="60" t="s">
        <v>104</v>
      </c>
      <c r="D14" s="60"/>
      <c r="E14" s="60"/>
      <c r="F14" s="38">
        <v>406863</v>
      </c>
      <c r="G14" s="39"/>
      <c r="H14" s="1"/>
    </row>
    <row r="15" spans="1:8" x14ac:dyDescent="0.25">
      <c r="A15" s="29">
        <v>45485</v>
      </c>
      <c r="B15" s="3" t="s">
        <v>105</v>
      </c>
      <c r="C15" s="30" t="s">
        <v>684</v>
      </c>
      <c r="D15" s="31" t="s">
        <v>48</v>
      </c>
      <c r="E15" s="32" t="s">
        <v>685</v>
      </c>
      <c r="F15" s="36"/>
      <c r="G15" s="34">
        <v>271519</v>
      </c>
      <c r="H15" s="35"/>
    </row>
    <row r="16" spans="1:8" ht="24" x14ac:dyDescent="0.25">
      <c r="A16" s="27"/>
      <c r="B16" s="2" t="s">
        <v>40</v>
      </c>
      <c r="C16" s="43" t="s">
        <v>686</v>
      </c>
      <c r="D16" s="1"/>
      <c r="E16" s="1"/>
      <c r="F16" s="1"/>
      <c r="G16" s="1"/>
      <c r="H16" s="1"/>
    </row>
    <row r="17" spans="1:8" x14ac:dyDescent="0.25">
      <c r="A17" s="29">
        <v>45511</v>
      </c>
      <c r="B17" s="3" t="s">
        <v>105</v>
      </c>
      <c r="C17" s="30" t="s">
        <v>687</v>
      </c>
      <c r="D17" s="31" t="s">
        <v>48</v>
      </c>
      <c r="E17" s="32" t="s">
        <v>688</v>
      </c>
      <c r="F17" s="36"/>
      <c r="G17" s="34">
        <v>3644</v>
      </c>
      <c r="H17" s="35"/>
    </row>
    <row r="18" spans="1:8" x14ac:dyDescent="0.25">
      <c r="A18" s="27"/>
      <c r="B18" s="2" t="s">
        <v>40</v>
      </c>
      <c r="C18" s="43" t="s">
        <v>689</v>
      </c>
      <c r="D18" s="1"/>
      <c r="E18" s="1"/>
      <c r="F18" s="1"/>
      <c r="G18" s="1"/>
      <c r="H18" s="1"/>
    </row>
    <row r="19" spans="1:8" x14ac:dyDescent="0.25">
      <c r="A19" s="29">
        <v>45511</v>
      </c>
      <c r="B19" s="3" t="s">
        <v>105</v>
      </c>
      <c r="C19" s="30" t="s">
        <v>687</v>
      </c>
      <c r="D19" s="31" t="s">
        <v>48</v>
      </c>
      <c r="E19" s="32" t="s">
        <v>690</v>
      </c>
      <c r="F19" s="36"/>
      <c r="G19" s="34">
        <v>3644</v>
      </c>
      <c r="H19" s="35"/>
    </row>
    <row r="20" spans="1:8" x14ac:dyDescent="0.25">
      <c r="A20" s="27"/>
      <c r="B20" s="2" t="s">
        <v>40</v>
      </c>
      <c r="C20" s="43" t="s">
        <v>85</v>
      </c>
      <c r="D20" s="1"/>
      <c r="E20" s="1"/>
      <c r="F20" s="1"/>
      <c r="G20" s="1"/>
      <c r="H20" s="1"/>
    </row>
    <row r="21" spans="1:8" x14ac:dyDescent="0.25">
      <c r="A21" s="29">
        <v>45511</v>
      </c>
      <c r="B21" s="3" t="s">
        <v>105</v>
      </c>
      <c r="C21" s="30" t="s">
        <v>687</v>
      </c>
      <c r="D21" s="31" t="s">
        <v>48</v>
      </c>
      <c r="E21" s="32" t="s">
        <v>691</v>
      </c>
      <c r="F21" s="36"/>
      <c r="G21" s="34">
        <v>3644</v>
      </c>
      <c r="H21" s="35"/>
    </row>
    <row r="22" spans="1:8" x14ac:dyDescent="0.25">
      <c r="A22" s="27"/>
      <c r="B22" s="2" t="s">
        <v>40</v>
      </c>
      <c r="C22" s="43" t="s">
        <v>85</v>
      </c>
      <c r="D22" s="1"/>
      <c r="E22" s="1"/>
      <c r="F22" s="1"/>
      <c r="G22" s="1"/>
      <c r="H22" s="1"/>
    </row>
    <row r="23" spans="1:8" x14ac:dyDescent="0.25">
      <c r="A23" s="29">
        <v>45512</v>
      </c>
      <c r="B23" s="3" t="s">
        <v>105</v>
      </c>
      <c r="C23" s="30" t="s">
        <v>684</v>
      </c>
      <c r="D23" s="31" t="s">
        <v>48</v>
      </c>
      <c r="E23" s="32" t="s">
        <v>692</v>
      </c>
      <c r="F23" s="36"/>
      <c r="G23" s="34">
        <v>176084</v>
      </c>
      <c r="H23" s="35"/>
    </row>
    <row r="24" spans="1:8" ht="36" x14ac:dyDescent="0.25">
      <c r="A24" s="27"/>
      <c r="B24" s="2" t="s">
        <v>40</v>
      </c>
      <c r="C24" s="43" t="s">
        <v>693</v>
      </c>
      <c r="D24" s="1"/>
      <c r="E24" s="1"/>
      <c r="F24" s="1"/>
      <c r="G24" s="1"/>
      <c r="H24" s="1"/>
    </row>
    <row r="25" spans="1:8" x14ac:dyDescent="0.25">
      <c r="A25" s="29">
        <v>45512</v>
      </c>
      <c r="B25" s="3" t="s">
        <v>105</v>
      </c>
      <c r="C25" s="30" t="s">
        <v>687</v>
      </c>
      <c r="D25" s="31" t="s">
        <v>48</v>
      </c>
      <c r="E25" s="32" t="s">
        <v>694</v>
      </c>
      <c r="F25" s="36"/>
      <c r="G25" s="34">
        <v>3644</v>
      </c>
      <c r="H25" s="35"/>
    </row>
    <row r="26" spans="1:8" x14ac:dyDescent="0.25">
      <c r="A26" s="27"/>
      <c r="B26" s="2" t="s">
        <v>40</v>
      </c>
      <c r="C26" s="43" t="s">
        <v>85</v>
      </c>
      <c r="D26" s="1"/>
      <c r="E26" s="1"/>
      <c r="F26" s="1"/>
      <c r="G26" s="1"/>
      <c r="H26" s="1"/>
    </row>
    <row r="27" spans="1:8" x14ac:dyDescent="0.25">
      <c r="A27" s="29">
        <v>45512</v>
      </c>
      <c r="B27" s="3" t="s">
        <v>105</v>
      </c>
      <c r="C27" s="30" t="s">
        <v>687</v>
      </c>
      <c r="D27" s="31" t="s">
        <v>48</v>
      </c>
      <c r="E27" s="32" t="s">
        <v>695</v>
      </c>
      <c r="F27" s="36"/>
      <c r="G27" s="34">
        <v>3644</v>
      </c>
      <c r="H27" s="35"/>
    </row>
    <row r="28" spans="1:8" x14ac:dyDescent="0.25">
      <c r="A28" s="27"/>
      <c r="B28" s="2" t="s">
        <v>40</v>
      </c>
      <c r="C28" s="43" t="s">
        <v>85</v>
      </c>
      <c r="D28" s="1"/>
      <c r="E28" s="1"/>
      <c r="F28" s="1"/>
      <c r="G28" s="1"/>
      <c r="H28" s="1"/>
    </row>
    <row r="29" spans="1:8" x14ac:dyDescent="0.25">
      <c r="A29" s="29">
        <v>45527</v>
      </c>
      <c r="B29" s="3" t="s">
        <v>105</v>
      </c>
      <c r="C29" s="30" t="s">
        <v>696</v>
      </c>
      <c r="D29" s="31" t="s">
        <v>48</v>
      </c>
      <c r="E29" s="32" t="s">
        <v>697</v>
      </c>
      <c r="F29" s="36"/>
      <c r="G29" s="34">
        <v>50000</v>
      </c>
      <c r="H29" s="35"/>
    </row>
    <row r="30" spans="1:8" ht="36" x14ac:dyDescent="0.25">
      <c r="A30" s="27"/>
      <c r="B30" s="2" t="s">
        <v>40</v>
      </c>
      <c r="C30" s="43" t="s">
        <v>698</v>
      </c>
      <c r="D30" s="1"/>
      <c r="E30" s="1"/>
      <c r="F30" s="1"/>
      <c r="G30" s="1"/>
      <c r="H30" s="1"/>
    </row>
    <row r="31" spans="1:8" x14ac:dyDescent="0.25">
      <c r="A31" s="29">
        <v>45547</v>
      </c>
      <c r="B31" s="3" t="s">
        <v>105</v>
      </c>
      <c r="C31" s="30" t="s">
        <v>684</v>
      </c>
      <c r="D31" s="31" t="s">
        <v>48</v>
      </c>
      <c r="E31" s="32" t="s">
        <v>699</v>
      </c>
      <c r="F31" s="36"/>
      <c r="G31" s="34">
        <v>193550</v>
      </c>
      <c r="H31" s="35"/>
    </row>
    <row r="32" spans="1:8" ht="24" x14ac:dyDescent="0.25">
      <c r="A32" s="27"/>
      <c r="B32" s="2" t="s">
        <v>40</v>
      </c>
      <c r="C32" s="43" t="s">
        <v>700</v>
      </c>
      <c r="D32" s="1"/>
      <c r="E32" s="1"/>
      <c r="F32" s="1"/>
      <c r="G32" s="1"/>
      <c r="H32" s="1"/>
    </row>
    <row r="33" spans="1:8" x14ac:dyDescent="0.25">
      <c r="A33" s="61">
        <v>1116236</v>
      </c>
      <c r="B33" s="61"/>
      <c r="C33" s="61"/>
      <c r="D33" s="61"/>
      <c r="E33" s="61"/>
      <c r="F33" s="61"/>
      <c r="G33" s="23"/>
      <c r="H33" s="1"/>
    </row>
    <row r="34" spans="1:8" x14ac:dyDescent="0.25">
      <c r="A34" s="24" t="s">
        <v>40</v>
      </c>
      <c r="B34" s="2" t="s">
        <v>103</v>
      </c>
      <c r="C34" s="25" t="s">
        <v>50</v>
      </c>
      <c r="D34" s="62"/>
      <c r="E34" s="62"/>
      <c r="F34" s="62"/>
      <c r="G34" s="26">
        <v>1116236</v>
      </c>
      <c r="H34" s="1"/>
    </row>
    <row r="35" spans="1:8" x14ac:dyDescent="0.25">
      <c r="A35" s="63">
        <v>1116236</v>
      </c>
      <c r="B35" s="63"/>
      <c r="C35" s="63"/>
      <c r="D35" s="63"/>
      <c r="E35" s="63"/>
      <c r="F35" s="63"/>
      <c r="G35" s="20">
        <v>1116236</v>
      </c>
      <c r="H35" s="1"/>
    </row>
  </sheetData>
  <mergeCells count="17">
    <mergeCell ref="A12:C12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B13:C13"/>
    <mergeCell ref="C14:E14"/>
    <mergeCell ref="A33:F33"/>
    <mergeCell ref="D34:F34"/>
    <mergeCell ref="A35:F35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0C357-8779-4FB3-8F42-3C66EB6C99F1}">
  <dimension ref="A1:H20"/>
  <sheetViews>
    <sheetView topLeftCell="A13" workbookViewId="0">
      <selection sqref="A1:C1"/>
    </sheetView>
  </sheetViews>
  <sheetFormatPr defaultRowHeight="15" x14ac:dyDescent="0.25"/>
  <cols>
    <col min="2" max="2" width="3.28515625" bestFit="1" customWidth="1"/>
    <col min="3" max="3" width="29" bestFit="1" customWidth="1"/>
    <col min="4" max="4" width="8" bestFit="1" customWidth="1"/>
    <col min="5" max="5" width="11" bestFit="1" customWidth="1"/>
    <col min="6" max="6" width="9.85546875" bestFit="1" customWidth="1"/>
    <col min="7" max="7" width="10.5703125" bestFit="1" customWidth="1"/>
    <col min="8" max="8" width="5.8554687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100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16">
        <v>45525</v>
      </c>
      <c r="B14" s="17" t="s">
        <v>105</v>
      </c>
      <c r="C14" s="18" t="s">
        <v>701</v>
      </c>
      <c r="D14" s="11" t="s">
        <v>48</v>
      </c>
      <c r="E14" s="13" t="s">
        <v>702</v>
      </c>
      <c r="F14" s="19"/>
      <c r="G14" s="20">
        <v>995208</v>
      </c>
      <c r="H14" s="21"/>
    </row>
    <row r="15" spans="1:8" ht="84" x14ac:dyDescent="0.25">
      <c r="A15" s="27"/>
      <c r="B15" s="2" t="s">
        <v>40</v>
      </c>
      <c r="C15" s="43" t="s">
        <v>703</v>
      </c>
      <c r="D15" s="1"/>
      <c r="E15" s="1"/>
      <c r="F15" s="1"/>
      <c r="G15" s="1"/>
      <c r="H15" s="1"/>
    </row>
    <row r="16" spans="1:8" x14ac:dyDescent="0.25">
      <c r="A16" s="29">
        <v>45525</v>
      </c>
      <c r="B16" s="3" t="s">
        <v>105</v>
      </c>
      <c r="C16" s="30" t="s">
        <v>701</v>
      </c>
      <c r="D16" s="31" t="s">
        <v>48</v>
      </c>
      <c r="E16" s="32" t="s">
        <v>704</v>
      </c>
      <c r="F16" s="36"/>
      <c r="G16" s="34">
        <v>952007.56</v>
      </c>
      <c r="H16" s="35"/>
    </row>
    <row r="17" spans="1:8" x14ac:dyDescent="0.25">
      <c r="A17" s="27"/>
      <c r="B17" s="2" t="s">
        <v>40</v>
      </c>
      <c r="C17" s="43" t="s">
        <v>85</v>
      </c>
      <c r="D17" s="1"/>
      <c r="E17" s="1"/>
      <c r="F17" s="1"/>
      <c r="G17" s="1"/>
      <c r="H17" s="1"/>
    </row>
    <row r="18" spans="1:8" x14ac:dyDescent="0.25">
      <c r="A18" s="61">
        <v>1947215.56</v>
      </c>
      <c r="B18" s="61"/>
      <c r="C18" s="61"/>
      <c r="D18" s="61"/>
      <c r="E18" s="61"/>
      <c r="F18" s="61"/>
      <c r="G18" s="23"/>
      <c r="H18" s="1"/>
    </row>
    <row r="19" spans="1:8" x14ac:dyDescent="0.25">
      <c r="A19" s="24" t="s">
        <v>40</v>
      </c>
      <c r="B19" s="2" t="s">
        <v>103</v>
      </c>
      <c r="C19" s="25" t="s">
        <v>50</v>
      </c>
      <c r="D19" s="62"/>
      <c r="E19" s="62"/>
      <c r="F19" s="62"/>
      <c r="G19" s="26">
        <v>1947215.56</v>
      </c>
      <c r="H19" s="1"/>
    </row>
    <row r="20" spans="1:8" x14ac:dyDescent="0.25">
      <c r="A20" s="63">
        <v>1947215.56</v>
      </c>
      <c r="B20" s="63"/>
      <c r="C20" s="63"/>
      <c r="D20" s="63"/>
      <c r="E20" s="63"/>
      <c r="F20" s="63"/>
      <c r="G20" s="20">
        <v>1947215.56</v>
      </c>
      <c r="H20" s="1"/>
    </row>
  </sheetData>
  <mergeCells count="16">
    <mergeCell ref="A6:C6"/>
    <mergeCell ref="A1:C1"/>
    <mergeCell ref="A2:C2"/>
    <mergeCell ref="A3:C3"/>
    <mergeCell ref="A4:C4"/>
    <mergeCell ref="A5:C5"/>
    <mergeCell ref="B13:C13"/>
    <mergeCell ref="A18:F18"/>
    <mergeCell ref="D19:F19"/>
    <mergeCell ref="A20:F20"/>
    <mergeCell ref="A7:C7"/>
    <mergeCell ref="A8:C8"/>
    <mergeCell ref="A9:C9"/>
    <mergeCell ref="A10:C10"/>
    <mergeCell ref="A11:C11"/>
    <mergeCell ref="A12:C12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1045F-5B69-4F2F-BC46-4004AFF6EA00}">
  <dimension ref="A1:H35"/>
  <sheetViews>
    <sheetView topLeftCell="A12" workbookViewId="0">
      <selection activeCell="G15" sqref="G15:G32"/>
    </sheetView>
  </sheetViews>
  <sheetFormatPr defaultRowHeight="15" x14ac:dyDescent="0.25"/>
  <cols>
    <col min="1" max="1" width="9.28515625" bestFit="1" customWidth="1"/>
    <col min="2" max="2" width="3.28515625" bestFit="1" customWidth="1"/>
    <col min="3" max="3" width="35.28515625" bestFit="1" customWidth="1"/>
    <col min="4" max="4" width="8" bestFit="1" customWidth="1"/>
    <col min="5" max="5" width="7" bestFit="1" customWidth="1"/>
    <col min="6" max="7" width="10.5703125" bestFit="1" customWidth="1"/>
    <col min="8" max="8" width="5.8554687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36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37">
        <v>45474</v>
      </c>
      <c r="B14" s="2" t="s">
        <v>103</v>
      </c>
      <c r="C14" s="60" t="s">
        <v>104</v>
      </c>
      <c r="D14" s="60"/>
      <c r="E14" s="60"/>
      <c r="F14" s="38">
        <v>1164500</v>
      </c>
      <c r="G14" s="39"/>
      <c r="H14" s="1"/>
    </row>
    <row r="15" spans="1:8" x14ac:dyDescent="0.25">
      <c r="A15" s="29">
        <v>45475</v>
      </c>
      <c r="B15" s="3" t="s">
        <v>105</v>
      </c>
      <c r="C15" s="30" t="s">
        <v>71</v>
      </c>
      <c r="D15" s="31" t="s">
        <v>48</v>
      </c>
      <c r="E15" s="32" t="s">
        <v>705</v>
      </c>
      <c r="F15" s="36"/>
      <c r="G15" s="34">
        <v>301700</v>
      </c>
      <c r="H15" s="35"/>
    </row>
    <row r="16" spans="1:8" ht="36" x14ac:dyDescent="0.25">
      <c r="A16" s="27"/>
      <c r="B16" s="2" t="s">
        <v>40</v>
      </c>
      <c r="C16" s="43" t="s">
        <v>706</v>
      </c>
      <c r="D16" s="1"/>
      <c r="E16" s="1"/>
      <c r="F16" s="1"/>
      <c r="G16" s="1"/>
      <c r="H16" s="1"/>
    </row>
    <row r="17" spans="1:8" x14ac:dyDescent="0.25">
      <c r="A17" s="29">
        <v>45475</v>
      </c>
      <c r="B17" s="3" t="s">
        <v>105</v>
      </c>
      <c r="C17" s="30" t="s">
        <v>71</v>
      </c>
      <c r="D17" s="31" t="s">
        <v>48</v>
      </c>
      <c r="E17" s="32" t="s">
        <v>707</v>
      </c>
      <c r="F17" s="36"/>
      <c r="G17" s="34">
        <v>237500</v>
      </c>
      <c r="H17" s="35"/>
    </row>
    <row r="18" spans="1:8" ht="36" x14ac:dyDescent="0.25">
      <c r="A18" s="27"/>
      <c r="B18" s="2" t="s">
        <v>40</v>
      </c>
      <c r="C18" s="43" t="s">
        <v>708</v>
      </c>
      <c r="D18" s="1"/>
      <c r="E18" s="1"/>
      <c r="F18" s="1"/>
      <c r="G18" s="1"/>
      <c r="H18" s="1"/>
    </row>
    <row r="19" spans="1:8" x14ac:dyDescent="0.25">
      <c r="A19" s="29">
        <v>45475</v>
      </c>
      <c r="B19" s="3" t="s">
        <v>105</v>
      </c>
      <c r="C19" s="30" t="s">
        <v>71</v>
      </c>
      <c r="D19" s="31" t="s">
        <v>48</v>
      </c>
      <c r="E19" s="32" t="s">
        <v>709</v>
      </c>
      <c r="F19" s="36"/>
      <c r="G19" s="34">
        <v>115900</v>
      </c>
      <c r="H19" s="35"/>
    </row>
    <row r="20" spans="1:8" ht="36" x14ac:dyDescent="0.25">
      <c r="A20" s="27"/>
      <c r="B20" s="2" t="s">
        <v>40</v>
      </c>
      <c r="C20" s="43" t="s">
        <v>710</v>
      </c>
      <c r="D20" s="1"/>
      <c r="E20" s="1"/>
      <c r="F20" s="1"/>
      <c r="G20" s="1"/>
      <c r="H20" s="1"/>
    </row>
    <row r="21" spans="1:8" x14ac:dyDescent="0.25">
      <c r="A21" s="29">
        <v>45506</v>
      </c>
      <c r="B21" s="3" t="s">
        <v>105</v>
      </c>
      <c r="C21" s="30" t="s">
        <v>72</v>
      </c>
      <c r="D21" s="31" t="s">
        <v>48</v>
      </c>
      <c r="E21" s="32" t="s">
        <v>540</v>
      </c>
      <c r="F21" s="36"/>
      <c r="G21" s="34">
        <v>3250</v>
      </c>
      <c r="H21" s="35"/>
    </row>
    <row r="22" spans="1:8" ht="24" x14ac:dyDescent="0.25">
      <c r="A22" s="27"/>
      <c r="B22" s="2" t="s">
        <v>40</v>
      </c>
      <c r="C22" s="43" t="s">
        <v>711</v>
      </c>
      <c r="D22" s="1"/>
      <c r="E22" s="1"/>
      <c r="F22" s="1"/>
      <c r="G22" s="1"/>
      <c r="H22" s="1"/>
    </row>
    <row r="23" spans="1:8" x14ac:dyDescent="0.25">
      <c r="A23" s="29">
        <v>45506</v>
      </c>
      <c r="B23" s="3" t="s">
        <v>105</v>
      </c>
      <c r="C23" s="30" t="s">
        <v>72</v>
      </c>
      <c r="D23" s="31" t="s">
        <v>48</v>
      </c>
      <c r="E23" s="32" t="s">
        <v>60</v>
      </c>
      <c r="F23" s="36"/>
      <c r="G23" s="34">
        <v>2700</v>
      </c>
      <c r="H23" s="35"/>
    </row>
    <row r="24" spans="1:8" ht="24" x14ac:dyDescent="0.25">
      <c r="A24" s="27"/>
      <c r="B24" s="2" t="s">
        <v>40</v>
      </c>
      <c r="C24" s="43" t="s">
        <v>712</v>
      </c>
      <c r="D24" s="1"/>
      <c r="E24" s="1"/>
      <c r="F24" s="1"/>
      <c r="G24" s="1"/>
      <c r="H24" s="1"/>
    </row>
    <row r="25" spans="1:8" x14ac:dyDescent="0.25">
      <c r="A25" s="29">
        <v>45510</v>
      </c>
      <c r="B25" s="3" t="s">
        <v>105</v>
      </c>
      <c r="C25" s="30" t="s">
        <v>71</v>
      </c>
      <c r="D25" s="31" t="s">
        <v>48</v>
      </c>
      <c r="E25" s="32" t="s">
        <v>713</v>
      </c>
      <c r="F25" s="36"/>
      <c r="G25" s="34">
        <v>39900</v>
      </c>
      <c r="H25" s="35"/>
    </row>
    <row r="26" spans="1:8" ht="36" x14ac:dyDescent="0.25">
      <c r="A26" s="27"/>
      <c r="B26" s="2" t="s">
        <v>40</v>
      </c>
      <c r="C26" s="43" t="s">
        <v>714</v>
      </c>
      <c r="D26" s="1"/>
      <c r="E26" s="1"/>
      <c r="F26" s="1"/>
      <c r="G26" s="1"/>
      <c r="H26" s="1"/>
    </row>
    <row r="27" spans="1:8" x14ac:dyDescent="0.25">
      <c r="A27" s="29">
        <v>45540</v>
      </c>
      <c r="B27" s="3" t="s">
        <v>105</v>
      </c>
      <c r="C27" s="30" t="s">
        <v>71</v>
      </c>
      <c r="D27" s="31" t="s">
        <v>48</v>
      </c>
      <c r="E27" s="32" t="s">
        <v>715</v>
      </c>
      <c r="F27" s="36"/>
      <c r="G27" s="34">
        <v>65800</v>
      </c>
      <c r="H27" s="35"/>
    </row>
    <row r="28" spans="1:8" ht="36" x14ac:dyDescent="0.25">
      <c r="A28" s="27"/>
      <c r="B28" s="2" t="s">
        <v>40</v>
      </c>
      <c r="C28" s="43" t="s">
        <v>716</v>
      </c>
      <c r="D28" s="1"/>
      <c r="E28" s="1"/>
      <c r="F28" s="1"/>
      <c r="G28" s="1"/>
      <c r="H28" s="1"/>
    </row>
    <row r="29" spans="1:8" x14ac:dyDescent="0.25">
      <c r="A29" s="29">
        <v>45540</v>
      </c>
      <c r="B29" s="3" t="s">
        <v>105</v>
      </c>
      <c r="C29" s="30" t="s">
        <v>71</v>
      </c>
      <c r="D29" s="31" t="s">
        <v>48</v>
      </c>
      <c r="E29" s="32" t="s">
        <v>717</v>
      </c>
      <c r="F29" s="36"/>
      <c r="G29" s="34">
        <v>60800</v>
      </c>
      <c r="H29" s="35"/>
    </row>
    <row r="30" spans="1:8" ht="24" x14ac:dyDescent="0.25">
      <c r="A30" s="27"/>
      <c r="B30" s="2" t="s">
        <v>40</v>
      </c>
      <c r="C30" s="43" t="s">
        <v>718</v>
      </c>
      <c r="D30" s="1"/>
      <c r="E30" s="1"/>
      <c r="F30" s="1"/>
      <c r="G30" s="1"/>
      <c r="H30" s="1"/>
    </row>
    <row r="31" spans="1:8" x14ac:dyDescent="0.25">
      <c r="A31" s="29">
        <v>45563</v>
      </c>
      <c r="B31" s="3" t="s">
        <v>105</v>
      </c>
      <c r="C31" s="30" t="s">
        <v>72</v>
      </c>
      <c r="D31" s="31" t="s">
        <v>48</v>
      </c>
      <c r="E31" s="32" t="s">
        <v>719</v>
      </c>
      <c r="F31" s="36"/>
      <c r="G31" s="34">
        <v>2520</v>
      </c>
      <c r="H31" s="35"/>
    </row>
    <row r="32" spans="1:8" ht="36" x14ac:dyDescent="0.25">
      <c r="A32" s="27"/>
      <c r="B32" s="2" t="s">
        <v>40</v>
      </c>
      <c r="C32" s="43" t="s">
        <v>720</v>
      </c>
      <c r="D32" s="1"/>
      <c r="E32" s="1"/>
      <c r="F32" s="1"/>
      <c r="G32" s="1"/>
      <c r="H32" s="1"/>
    </row>
    <row r="33" spans="1:8" x14ac:dyDescent="0.25">
      <c r="A33" s="61">
        <v>1994570</v>
      </c>
      <c r="B33" s="61"/>
      <c r="C33" s="61"/>
      <c r="D33" s="61"/>
      <c r="E33" s="61"/>
      <c r="F33" s="61"/>
      <c r="G33" s="23"/>
      <c r="H33" s="1"/>
    </row>
    <row r="34" spans="1:8" x14ac:dyDescent="0.25">
      <c r="A34" s="24" t="s">
        <v>40</v>
      </c>
      <c r="B34" s="2" t="s">
        <v>103</v>
      </c>
      <c r="C34" s="25" t="s">
        <v>50</v>
      </c>
      <c r="D34" s="62"/>
      <c r="E34" s="62"/>
      <c r="F34" s="62"/>
      <c r="G34" s="26">
        <v>1994570</v>
      </c>
      <c r="H34" s="1"/>
    </row>
    <row r="35" spans="1:8" x14ac:dyDescent="0.25">
      <c r="A35" s="63">
        <v>1994570</v>
      </c>
      <c r="B35" s="63"/>
      <c r="C35" s="63"/>
      <c r="D35" s="63"/>
      <c r="E35" s="63"/>
      <c r="F35" s="63"/>
      <c r="G35" s="20">
        <v>1994570</v>
      </c>
      <c r="H35" s="1"/>
    </row>
  </sheetData>
  <mergeCells count="17">
    <mergeCell ref="A12:C12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B13:C13"/>
    <mergeCell ref="C14:E14"/>
    <mergeCell ref="A33:F33"/>
    <mergeCell ref="D34:F34"/>
    <mergeCell ref="A35:F35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35AAD-0014-41ED-9246-969E82F91DD3}">
  <sheetPr>
    <tabColor rgb="FFFF0000"/>
  </sheetPr>
  <dimension ref="B5:E8"/>
  <sheetViews>
    <sheetView workbookViewId="0">
      <selection activeCell="D8" sqref="D8"/>
    </sheetView>
  </sheetViews>
  <sheetFormatPr defaultRowHeight="15" x14ac:dyDescent="0.25"/>
  <cols>
    <col min="4" max="4" width="12.5703125" bestFit="1" customWidth="1"/>
  </cols>
  <sheetData>
    <row r="5" spans="2:5" x14ac:dyDescent="0.25">
      <c r="B5" t="s">
        <v>888</v>
      </c>
    </row>
    <row r="6" spans="2:5" x14ac:dyDescent="0.25">
      <c r="B6" t="s">
        <v>889</v>
      </c>
      <c r="D6" s="52">
        <v>4900574</v>
      </c>
    </row>
    <row r="7" spans="2:5" x14ac:dyDescent="0.25">
      <c r="B7" t="s">
        <v>890</v>
      </c>
      <c r="D7" s="52">
        <v>5125649</v>
      </c>
    </row>
    <row r="8" spans="2:5" x14ac:dyDescent="0.25">
      <c r="C8" s="51">
        <v>5.0000000000000001E-3</v>
      </c>
      <c r="D8" s="53">
        <f>(D6+D7)/2</f>
        <v>5013111.5</v>
      </c>
      <c r="E8">
        <v>0.50131115000000004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71765-3EC8-4DFE-9C0A-F397C55E2C98}">
  <dimension ref="A1:H22"/>
  <sheetViews>
    <sheetView workbookViewId="0">
      <selection activeCell="K16" sqref="K16"/>
    </sheetView>
  </sheetViews>
  <sheetFormatPr defaultRowHeight="15" x14ac:dyDescent="0.25"/>
  <cols>
    <col min="1" max="1" width="18.28515625" customWidth="1"/>
    <col min="2" max="2" width="3.28515625" bestFit="1" customWidth="1"/>
    <col min="3" max="3" width="30.42578125" bestFit="1" customWidth="1"/>
    <col min="4" max="4" width="8.140625" bestFit="1" customWidth="1"/>
    <col min="5" max="5" width="7" bestFit="1" customWidth="1"/>
    <col min="6" max="6" width="10.7109375" bestFit="1" customWidth="1"/>
    <col min="7" max="7" width="11.85546875" style="52" bestFit="1" customWidth="1"/>
    <col min="8" max="8" width="5.8554687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54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54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54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54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54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54"/>
      <c r="H6" s="1"/>
    </row>
    <row r="7" spans="1:8" ht="15.75" x14ac:dyDescent="0.25">
      <c r="A7" s="58" t="s">
        <v>19</v>
      </c>
      <c r="B7" s="58"/>
      <c r="C7" s="58"/>
      <c r="D7" s="1"/>
      <c r="E7" s="1"/>
      <c r="F7" s="1"/>
      <c r="G7" s="54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54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54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54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54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54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68" t="s">
        <v>45</v>
      </c>
      <c r="H13" s="15" t="s">
        <v>46</v>
      </c>
    </row>
    <row r="14" spans="1:8" x14ac:dyDescent="0.25">
      <c r="A14" s="37">
        <v>45474</v>
      </c>
      <c r="B14" s="2" t="s">
        <v>103</v>
      </c>
      <c r="C14" s="60" t="s">
        <v>104</v>
      </c>
      <c r="D14" s="60"/>
      <c r="E14" s="60"/>
      <c r="F14" s="38">
        <v>63903</v>
      </c>
      <c r="G14" s="69"/>
      <c r="H14" s="1"/>
    </row>
    <row r="15" spans="1:8" x14ac:dyDescent="0.25">
      <c r="A15" s="29">
        <v>45553</v>
      </c>
      <c r="B15" s="3" t="s">
        <v>105</v>
      </c>
      <c r="C15" s="30" t="s">
        <v>375</v>
      </c>
      <c r="D15" s="31" t="s">
        <v>376</v>
      </c>
      <c r="E15" s="32" t="s">
        <v>377</v>
      </c>
      <c r="F15" s="49">
        <v>45553</v>
      </c>
      <c r="G15" s="70">
        <v>27523</v>
      </c>
      <c r="H15" s="35"/>
    </row>
    <row r="16" spans="1:8" ht="36" x14ac:dyDescent="0.25">
      <c r="A16" s="27"/>
      <c r="B16" s="2" t="s">
        <v>40</v>
      </c>
      <c r="C16" s="43" t="s">
        <v>378</v>
      </c>
      <c r="D16" s="1"/>
      <c r="E16" s="1"/>
      <c r="F16" s="1"/>
      <c r="G16" s="54"/>
      <c r="H16" s="1"/>
    </row>
    <row r="17" spans="1:8" x14ac:dyDescent="0.25">
      <c r="A17" s="29">
        <v>45565</v>
      </c>
      <c r="B17" s="3" t="s">
        <v>105</v>
      </c>
      <c r="C17" s="30" t="s">
        <v>375</v>
      </c>
      <c r="D17" s="31" t="s">
        <v>376</v>
      </c>
      <c r="E17" s="32" t="s">
        <v>377</v>
      </c>
      <c r="F17" s="49">
        <v>45565</v>
      </c>
      <c r="G17" s="70">
        <v>28070</v>
      </c>
      <c r="H17" s="35"/>
    </row>
    <row r="18" spans="1:8" ht="36" x14ac:dyDescent="0.25">
      <c r="A18" s="27"/>
      <c r="B18" s="2" t="s">
        <v>40</v>
      </c>
      <c r="C18" s="43" t="s">
        <v>379</v>
      </c>
      <c r="D18" s="1"/>
      <c r="E18" s="1"/>
      <c r="F18" s="1"/>
      <c r="G18" s="54"/>
      <c r="H18" s="1"/>
    </row>
    <row r="19" spans="1:8" x14ac:dyDescent="0.25">
      <c r="A19" s="61">
        <v>119496</v>
      </c>
      <c r="B19" s="61"/>
      <c r="C19" s="61"/>
      <c r="D19" s="61"/>
      <c r="E19" s="61"/>
      <c r="F19" s="61"/>
      <c r="G19" s="71"/>
      <c r="H19" s="1"/>
    </row>
    <row r="20" spans="1:8" x14ac:dyDescent="0.25">
      <c r="A20" s="24" t="s">
        <v>40</v>
      </c>
      <c r="B20" s="2" t="s">
        <v>103</v>
      </c>
      <c r="C20" s="25" t="s">
        <v>50</v>
      </c>
      <c r="D20" s="62"/>
      <c r="E20" s="62"/>
      <c r="F20" s="62"/>
      <c r="G20" s="72">
        <v>119496</v>
      </c>
      <c r="H20" s="1"/>
    </row>
    <row r="21" spans="1:8" x14ac:dyDescent="0.25">
      <c r="A21" s="63">
        <v>119496</v>
      </c>
      <c r="B21" s="63"/>
      <c r="C21" s="63"/>
      <c r="D21" s="63"/>
      <c r="E21" s="63"/>
      <c r="F21" s="63"/>
      <c r="G21" s="73">
        <v>119496</v>
      </c>
      <c r="H21" s="1"/>
    </row>
    <row r="22" spans="1:8" x14ac:dyDescent="0.25">
      <c r="A22" s="48" t="s">
        <v>837</v>
      </c>
      <c r="B22" s="1"/>
      <c r="C22" s="1"/>
      <c r="D22" s="1"/>
      <c r="E22" s="1"/>
      <c r="F22" s="1"/>
      <c r="G22" s="54"/>
      <c r="H22" s="1"/>
    </row>
  </sheetData>
  <mergeCells count="17">
    <mergeCell ref="A12:C12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B13:C13"/>
    <mergeCell ref="C14:E14"/>
    <mergeCell ref="A19:F19"/>
    <mergeCell ref="D20:F20"/>
    <mergeCell ref="A21:F21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585BA-7704-49A1-B472-DBB73620A789}">
  <dimension ref="A1:H25"/>
  <sheetViews>
    <sheetView topLeftCell="A9" workbookViewId="0">
      <selection activeCell="I45" sqref="I45"/>
    </sheetView>
  </sheetViews>
  <sheetFormatPr defaultRowHeight="15" x14ac:dyDescent="0.25"/>
  <cols>
    <col min="1" max="1" width="9.28515625" bestFit="1" customWidth="1"/>
    <col min="2" max="2" width="3.28515625" bestFit="1" customWidth="1"/>
    <col min="3" max="3" width="38.85546875" bestFit="1" customWidth="1"/>
    <col min="4" max="4" width="8" bestFit="1" customWidth="1"/>
    <col min="5" max="5" width="7" bestFit="1" customWidth="1"/>
    <col min="6" max="6" width="10.7109375" bestFit="1" customWidth="1"/>
    <col min="7" max="7" width="10.5703125" bestFit="1" customWidth="1"/>
    <col min="8" max="8" width="5.8554687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74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75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37">
        <v>45474</v>
      </c>
      <c r="B14" s="2" t="s">
        <v>103</v>
      </c>
      <c r="C14" s="60" t="s">
        <v>104</v>
      </c>
      <c r="D14" s="60"/>
      <c r="E14" s="60"/>
      <c r="F14" s="38">
        <v>913270</v>
      </c>
      <c r="G14" s="39"/>
      <c r="H14" s="1"/>
    </row>
    <row r="15" spans="1:8" x14ac:dyDescent="0.25">
      <c r="A15" s="29">
        <v>45503</v>
      </c>
      <c r="B15" s="3" t="s">
        <v>105</v>
      </c>
      <c r="C15" s="30" t="s">
        <v>76</v>
      </c>
      <c r="D15" s="31" t="s">
        <v>77</v>
      </c>
      <c r="E15" s="32" t="s">
        <v>78</v>
      </c>
      <c r="F15" s="33">
        <v>45504</v>
      </c>
      <c r="G15" s="34">
        <v>118</v>
      </c>
      <c r="H15" s="35"/>
    </row>
    <row r="16" spans="1:8" x14ac:dyDescent="0.25">
      <c r="A16" s="27"/>
      <c r="B16" s="2" t="s">
        <v>40</v>
      </c>
      <c r="C16" s="28" t="s">
        <v>721</v>
      </c>
      <c r="D16" s="1"/>
      <c r="E16" s="1"/>
      <c r="F16" s="1"/>
      <c r="G16" s="1"/>
      <c r="H16" s="1"/>
    </row>
    <row r="17" spans="1:8" x14ac:dyDescent="0.25">
      <c r="A17" s="29">
        <v>45504</v>
      </c>
      <c r="B17" s="3" t="s">
        <v>105</v>
      </c>
      <c r="C17" s="30" t="s">
        <v>76</v>
      </c>
      <c r="D17" s="31" t="s">
        <v>77</v>
      </c>
      <c r="E17" s="32" t="s">
        <v>78</v>
      </c>
      <c r="F17" s="33">
        <v>45504</v>
      </c>
      <c r="G17" s="34">
        <v>1271362</v>
      </c>
      <c r="H17" s="35"/>
    </row>
    <row r="18" spans="1:8" x14ac:dyDescent="0.25">
      <c r="A18" s="27"/>
      <c r="B18" s="2" t="s">
        <v>40</v>
      </c>
      <c r="C18" s="28" t="s">
        <v>722</v>
      </c>
      <c r="D18" s="1"/>
      <c r="E18" s="1"/>
      <c r="F18" s="1"/>
      <c r="G18" s="1"/>
      <c r="H18" s="1"/>
    </row>
    <row r="19" spans="1:8" x14ac:dyDescent="0.25">
      <c r="A19" s="29">
        <v>45535</v>
      </c>
      <c r="B19" s="3" t="s">
        <v>105</v>
      </c>
      <c r="C19" s="30" t="s">
        <v>76</v>
      </c>
      <c r="D19" s="31" t="s">
        <v>77</v>
      </c>
      <c r="E19" s="32" t="s">
        <v>78</v>
      </c>
      <c r="F19" s="33">
        <v>45535</v>
      </c>
      <c r="G19" s="34">
        <v>1463731</v>
      </c>
      <c r="H19" s="35"/>
    </row>
    <row r="20" spans="1:8" x14ac:dyDescent="0.25">
      <c r="A20" s="27"/>
      <c r="B20" s="2" t="s">
        <v>40</v>
      </c>
      <c r="C20" s="28" t="s">
        <v>723</v>
      </c>
      <c r="D20" s="1"/>
      <c r="E20" s="1"/>
      <c r="F20" s="1"/>
      <c r="G20" s="1"/>
      <c r="H20" s="1"/>
    </row>
    <row r="21" spans="1:8" x14ac:dyDescent="0.25">
      <c r="A21" s="29">
        <v>45565</v>
      </c>
      <c r="B21" s="3" t="s">
        <v>105</v>
      </c>
      <c r="C21" s="30" t="s">
        <v>76</v>
      </c>
      <c r="D21" s="31" t="s">
        <v>77</v>
      </c>
      <c r="E21" s="32" t="s">
        <v>78</v>
      </c>
      <c r="F21" s="33">
        <v>45565</v>
      </c>
      <c r="G21" s="34">
        <v>1706545</v>
      </c>
      <c r="H21" s="35"/>
    </row>
    <row r="22" spans="1:8" x14ac:dyDescent="0.25">
      <c r="A22" s="27"/>
      <c r="B22" s="2" t="s">
        <v>40</v>
      </c>
      <c r="C22" s="28" t="s">
        <v>724</v>
      </c>
      <c r="D22" s="1"/>
      <c r="E22" s="1"/>
      <c r="F22" s="1"/>
      <c r="G22" s="1"/>
      <c r="H22" s="1"/>
    </row>
    <row r="23" spans="1:8" x14ac:dyDescent="0.25">
      <c r="A23" s="61">
        <v>5355026</v>
      </c>
      <c r="B23" s="61"/>
      <c r="C23" s="61"/>
      <c r="D23" s="61"/>
      <c r="E23" s="61"/>
      <c r="F23" s="61"/>
      <c r="G23" s="23"/>
      <c r="H23" s="1"/>
    </row>
    <row r="24" spans="1:8" x14ac:dyDescent="0.25">
      <c r="A24" s="24" t="s">
        <v>40</v>
      </c>
      <c r="B24" s="2" t="s">
        <v>103</v>
      </c>
      <c r="C24" s="25" t="s">
        <v>50</v>
      </c>
      <c r="D24" s="62"/>
      <c r="E24" s="62"/>
      <c r="F24" s="62"/>
      <c r="G24" s="26">
        <v>5355026</v>
      </c>
      <c r="H24" s="1"/>
    </row>
    <row r="25" spans="1:8" x14ac:dyDescent="0.25">
      <c r="A25" s="63">
        <v>5355026</v>
      </c>
      <c r="B25" s="63"/>
      <c r="C25" s="63"/>
      <c r="D25" s="63"/>
      <c r="E25" s="63"/>
      <c r="F25" s="63"/>
      <c r="G25" s="20">
        <v>5355026</v>
      </c>
      <c r="H25" s="1"/>
    </row>
  </sheetData>
  <mergeCells count="17">
    <mergeCell ref="B13:C13"/>
    <mergeCell ref="C14:E14"/>
    <mergeCell ref="A23:F23"/>
    <mergeCell ref="D24:F24"/>
    <mergeCell ref="A25:F25"/>
    <mergeCell ref="A12:C12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8D753-B728-4E42-97CE-01383238684F}">
  <dimension ref="A1:H25"/>
  <sheetViews>
    <sheetView topLeftCell="A4" workbookViewId="0">
      <selection activeCell="A7" sqref="A7:C7"/>
    </sheetView>
  </sheetViews>
  <sheetFormatPr defaultRowHeight="15" x14ac:dyDescent="0.25"/>
  <cols>
    <col min="2" max="2" width="3.28515625" bestFit="1" customWidth="1"/>
    <col min="3" max="3" width="28.7109375" bestFit="1" customWidth="1"/>
    <col min="4" max="4" width="8" bestFit="1" customWidth="1"/>
    <col min="5" max="5" width="15.42578125" bestFit="1" customWidth="1"/>
    <col min="6" max="7" width="10.5703125" bestFit="1" customWidth="1"/>
    <col min="8" max="8" width="5.8554687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79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75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37">
        <v>45474</v>
      </c>
      <c r="B14" s="2" t="s">
        <v>103</v>
      </c>
      <c r="C14" s="60" t="s">
        <v>104</v>
      </c>
      <c r="D14" s="60"/>
      <c r="E14" s="60"/>
      <c r="F14" s="38">
        <v>5478252.7800000003</v>
      </c>
      <c r="G14" s="39"/>
      <c r="H14" s="1"/>
    </row>
    <row r="15" spans="1:8" x14ac:dyDescent="0.25">
      <c r="A15" s="29">
        <v>45504</v>
      </c>
      <c r="B15" s="3" t="s">
        <v>105</v>
      </c>
      <c r="C15" s="30" t="s">
        <v>80</v>
      </c>
      <c r="D15" s="31" t="s">
        <v>48</v>
      </c>
      <c r="E15" s="32" t="s">
        <v>726</v>
      </c>
      <c r="F15" s="36"/>
      <c r="G15" s="34">
        <v>1575</v>
      </c>
      <c r="H15" s="35"/>
    </row>
    <row r="16" spans="1:8" x14ac:dyDescent="0.25">
      <c r="A16" s="27"/>
      <c r="B16" s="2" t="s">
        <v>40</v>
      </c>
      <c r="C16" s="28" t="s">
        <v>81</v>
      </c>
      <c r="D16" s="1"/>
      <c r="E16" s="1"/>
      <c r="F16" s="1"/>
      <c r="G16" s="1"/>
      <c r="H16" s="1"/>
    </row>
    <row r="17" spans="1:8" x14ac:dyDescent="0.25">
      <c r="A17" s="29">
        <v>45504</v>
      </c>
      <c r="B17" s="3" t="s">
        <v>105</v>
      </c>
      <c r="C17" s="30" t="s">
        <v>80</v>
      </c>
      <c r="D17" s="31" t="s">
        <v>48</v>
      </c>
      <c r="E17" s="32" t="s">
        <v>727</v>
      </c>
      <c r="F17" s="36"/>
      <c r="G17" s="34">
        <v>100</v>
      </c>
      <c r="H17" s="35"/>
    </row>
    <row r="18" spans="1:8" x14ac:dyDescent="0.25">
      <c r="A18" s="27"/>
      <c r="B18" s="2" t="s">
        <v>40</v>
      </c>
      <c r="C18" s="28" t="s">
        <v>81</v>
      </c>
      <c r="D18" s="1"/>
      <c r="E18" s="1"/>
      <c r="F18" s="1"/>
      <c r="G18" s="1"/>
      <c r="H18" s="1"/>
    </row>
    <row r="19" spans="1:8" x14ac:dyDescent="0.25">
      <c r="A19" s="29">
        <v>45535</v>
      </c>
      <c r="B19" s="3" t="s">
        <v>105</v>
      </c>
      <c r="C19" s="30" t="s">
        <v>80</v>
      </c>
      <c r="D19" s="31" t="s">
        <v>48</v>
      </c>
      <c r="E19" s="32" t="s">
        <v>728</v>
      </c>
      <c r="F19" s="36"/>
      <c r="G19" s="34">
        <v>30608.78</v>
      </c>
      <c r="H19" s="35"/>
    </row>
    <row r="20" spans="1:8" x14ac:dyDescent="0.25">
      <c r="A20" s="27"/>
      <c r="B20" s="2" t="s">
        <v>40</v>
      </c>
      <c r="C20" s="28" t="s">
        <v>81</v>
      </c>
      <c r="D20" s="1"/>
      <c r="E20" s="1"/>
      <c r="F20" s="1"/>
      <c r="G20" s="1"/>
      <c r="H20" s="1"/>
    </row>
    <row r="21" spans="1:8" x14ac:dyDescent="0.25">
      <c r="A21" s="29">
        <v>45535</v>
      </c>
      <c r="B21" s="3" t="s">
        <v>105</v>
      </c>
      <c r="C21" s="30" t="s">
        <v>80</v>
      </c>
      <c r="D21" s="31" t="s">
        <v>48</v>
      </c>
      <c r="E21" s="32" t="s">
        <v>729</v>
      </c>
      <c r="F21" s="36"/>
      <c r="G21" s="34">
        <v>43587.56</v>
      </c>
      <c r="H21" s="35"/>
    </row>
    <row r="22" spans="1:8" x14ac:dyDescent="0.25">
      <c r="A22" s="27"/>
      <c r="B22" s="2" t="s">
        <v>40</v>
      </c>
      <c r="C22" s="28" t="s">
        <v>81</v>
      </c>
      <c r="D22" s="1"/>
      <c r="E22" s="1"/>
      <c r="F22" s="1"/>
      <c r="G22" s="1"/>
      <c r="H22" s="1"/>
    </row>
    <row r="23" spans="1:8" x14ac:dyDescent="0.25">
      <c r="A23" s="61">
        <v>5554124.1200000001</v>
      </c>
      <c r="B23" s="61"/>
      <c r="C23" s="61"/>
      <c r="D23" s="61"/>
      <c r="E23" s="61"/>
      <c r="F23" s="61"/>
      <c r="G23" s="23"/>
      <c r="H23" s="1"/>
    </row>
    <row r="24" spans="1:8" x14ac:dyDescent="0.25">
      <c r="A24" s="24" t="s">
        <v>40</v>
      </c>
      <c r="B24" s="2" t="s">
        <v>103</v>
      </c>
      <c r="C24" s="25" t="s">
        <v>50</v>
      </c>
      <c r="D24" s="62"/>
      <c r="E24" s="62"/>
      <c r="F24" s="62"/>
      <c r="G24" s="26">
        <v>5554124.1200000001</v>
      </c>
      <c r="H24" s="1"/>
    </row>
    <row r="25" spans="1:8" x14ac:dyDescent="0.25">
      <c r="A25" s="63">
        <v>5554124.1200000001</v>
      </c>
      <c r="B25" s="63"/>
      <c r="C25" s="63"/>
      <c r="D25" s="63"/>
      <c r="E25" s="63"/>
      <c r="F25" s="63"/>
      <c r="G25" s="20">
        <v>5554124.1200000001</v>
      </c>
      <c r="H25" s="1"/>
    </row>
  </sheetData>
  <mergeCells count="17">
    <mergeCell ref="B13:C13"/>
    <mergeCell ref="C14:E14"/>
    <mergeCell ref="A23:F23"/>
    <mergeCell ref="D24:F24"/>
    <mergeCell ref="A25:F25"/>
    <mergeCell ref="A12:C12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8A919-6B57-4701-B2C5-6A840887AFE3}">
  <dimension ref="A1:H34"/>
  <sheetViews>
    <sheetView topLeftCell="A11" workbookViewId="0">
      <selection activeCell="I25" sqref="I25"/>
    </sheetView>
  </sheetViews>
  <sheetFormatPr defaultRowHeight="15" x14ac:dyDescent="0.25"/>
  <cols>
    <col min="1" max="1" width="9.28515625" style="79" bestFit="1" customWidth="1"/>
    <col min="2" max="2" width="3.28515625" style="79" bestFit="1" customWidth="1"/>
    <col min="3" max="3" width="41.28515625" style="79" bestFit="1" customWidth="1"/>
    <col min="4" max="4" width="8" style="79" bestFit="1" customWidth="1"/>
    <col min="5" max="5" width="16.42578125" style="79" bestFit="1" customWidth="1"/>
    <col min="6" max="6" width="9.85546875" style="79" bestFit="1" customWidth="1"/>
    <col min="7" max="7" width="12.85546875" style="113" bestFit="1" customWidth="1"/>
    <col min="8" max="8" width="5.85546875" style="79" bestFit="1" customWidth="1"/>
    <col min="9" max="16384" width="9.140625" style="79"/>
  </cols>
  <sheetData>
    <row r="1" spans="1:8" ht="15.75" x14ac:dyDescent="0.25">
      <c r="A1" s="77" t="s">
        <v>0</v>
      </c>
      <c r="B1" s="77"/>
      <c r="C1" s="77"/>
      <c r="D1" s="78"/>
      <c r="E1" s="78"/>
      <c r="F1" s="78"/>
      <c r="G1" s="106"/>
      <c r="H1" s="78"/>
    </row>
    <row r="2" spans="1:8" x14ac:dyDescent="0.25">
      <c r="A2" s="80" t="s">
        <v>1</v>
      </c>
      <c r="B2" s="80"/>
      <c r="C2" s="80"/>
      <c r="D2" s="78"/>
      <c r="E2" s="78"/>
      <c r="F2" s="78"/>
      <c r="G2" s="106"/>
      <c r="H2" s="78"/>
    </row>
    <row r="3" spans="1:8" x14ac:dyDescent="0.25">
      <c r="A3" s="80" t="s">
        <v>2</v>
      </c>
      <c r="B3" s="80"/>
      <c r="C3" s="80"/>
      <c r="D3" s="78"/>
      <c r="E3" s="78"/>
      <c r="F3" s="78"/>
      <c r="G3" s="106"/>
      <c r="H3" s="78"/>
    </row>
    <row r="4" spans="1:8" x14ac:dyDescent="0.25">
      <c r="A4" s="80" t="s">
        <v>3</v>
      </c>
      <c r="B4" s="80"/>
      <c r="C4" s="80"/>
      <c r="D4" s="78"/>
      <c r="E4" s="78"/>
      <c r="F4" s="78"/>
      <c r="G4" s="106"/>
      <c r="H4" s="78"/>
    </row>
    <row r="5" spans="1:8" x14ac:dyDescent="0.25">
      <c r="A5" s="80" t="s">
        <v>4</v>
      </c>
      <c r="B5" s="80"/>
      <c r="C5" s="80"/>
      <c r="D5" s="78"/>
      <c r="E5" s="78"/>
      <c r="F5" s="78"/>
      <c r="G5" s="106"/>
      <c r="H5" s="78"/>
    </row>
    <row r="6" spans="1:8" x14ac:dyDescent="0.25">
      <c r="A6" s="81" t="s">
        <v>37</v>
      </c>
      <c r="B6" s="81"/>
      <c r="C6" s="81"/>
      <c r="D6" s="78"/>
      <c r="E6" s="78"/>
      <c r="F6" s="78"/>
      <c r="G6" s="106"/>
      <c r="H6" s="78"/>
    </row>
    <row r="7" spans="1:8" ht="15.75" x14ac:dyDescent="0.25">
      <c r="A7" s="82" t="s">
        <v>82</v>
      </c>
      <c r="B7" s="82"/>
      <c r="C7" s="82"/>
      <c r="D7" s="78"/>
      <c r="E7" s="78"/>
      <c r="F7" s="78"/>
      <c r="G7" s="106"/>
      <c r="H7" s="78"/>
    </row>
    <row r="8" spans="1:8" x14ac:dyDescent="0.25">
      <c r="A8" s="80" t="s">
        <v>38</v>
      </c>
      <c r="B8" s="80"/>
      <c r="C8" s="80"/>
      <c r="D8" s="78"/>
      <c r="E8" s="78"/>
      <c r="F8" s="78"/>
      <c r="G8" s="106"/>
      <c r="H8" s="78"/>
    </row>
    <row r="9" spans="1:8" x14ac:dyDescent="0.25">
      <c r="A9" s="80" t="s">
        <v>83</v>
      </c>
      <c r="B9" s="80"/>
      <c r="C9" s="80"/>
      <c r="D9" s="78"/>
      <c r="E9" s="78"/>
      <c r="F9" s="78"/>
      <c r="G9" s="106"/>
      <c r="H9" s="78"/>
    </row>
    <row r="10" spans="1:8" x14ac:dyDescent="0.25">
      <c r="A10" s="80" t="s">
        <v>40</v>
      </c>
      <c r="B10" s="80"/>
      <c r="C10" s="80"/>
      <c r="D10" s="78"/>
      <c r="E10" s="78"/>
      <c r="F10" s="78"/>
      <c r="G10" s="106"/>
      <c r="H10" s="78"/>
    </row>
    <row r="11" spans="1:8" x14ac:dyDescent="0.25">
      <c r="A11" s="80" t="s">
        <v>40</v>
      </c>
      <c r="B11" s="80"/>
      <c r="C11" s="80"/>
      <c r="D11" s="78"/>
      <c r="E11" s="78"/>
      <c r="F11" s="78"/>
      <c r="G11" s="106"/>
      <c r="H11" s="78"/>
    </row>
    <row r="12" spans="1:8" x14ac:dyDescent="0.25">
      <c r="A12" s="80" t="s">
        <v>88</v>
      </c>
      <c r="B12" s="80"/>
      <c r="C12" s="80"/>
      <c r="D12" s="78"/>
      <c r="E12" s="78"/>
      <c r="F12" s="78"/>
      <c r="G12" s="106"/>
      <c r="H12" s="78"/>
    </row>
    <row r="13" spans="1:8" x14ac:dyDescent="0.25">
      <c r="A13" s="83" t="s">
        <v>41</v>
      </c>
      <c r="B13" s="84" t="s">
        <v>6</v>
      </c>
      <c r="C13" s="84"/>
      <c r="D13" s="85" t="s">
        <v>42</v>
      </c>
      <c r="E13" s="83" t="s">
        <v>43</v>
      </c>
      <c r="F13" s="86" t="s">
        <v>44</v>
      </c>
      <c r="G13" s="107" t="s">
        <v>45</v>
      </c>
      <c r="H13" s="87" t="s">
        <v>46</v>
      </c>
    </row>
    <row r="14" spans="1:8" x14ac:dyDescent="0.25">
      <c r="A14" s="88">
        <v>45474</v>
      </c>
      <c r="B14" s="89" t="s">
        <v>103</v>
      </c>
      <c r="C14" s="90" t="s">
        <v>104</v>
      </c>
      <c r="D14" s="90"/>
      <c r="E14" s="90"/>
      <c r="F14" s="91">
        <v>665000</v>
      </c>
      <c r="G14" s="108"/>
      <c r="H14" s="78"/>
    </row>
    <row r="15" spans="1:8" x14ac:dyDescent="0.25">
      <c r="A15" s="92">
        <v>45504</v>
      </c>
      <c r="B15" s="93" t="s">
        <v>105</v>
      </c>
      <c r="C15" s="94" t="s">
        <v>730</v>
      </c>
      <c r="D15" s="95" t="s">
        <v>48</v>
      </c>
      <c r="E15" s="96" t="s">
        <v>731</v>
      </c>
      <c r="F15" s="97"/>
      <c r="G15" s="109">
        <v>20000</v>
      </c>
      <c r="H15" s="98"/>
    </row>
    <row r="16" spans="1:8" x14ac:dyDescent="0.25">
      <c r="A16" s="99"/>
      <c r="B16" s="89" t="s">
        <v>40</v>
      </c>
      <c r="C16" s="100" t="s">
        <v>85</v>
      </c>
      <c r="D16" s="78"/>
      <c r="E16" s="78"/>
      <c r="F16" s="78"/>
      <c r="G16" s="106"/>
      <c r="H16" s="78"/>
    </row>
    <row r="17" spans="1:8" x14ac:dyDescent="0.25">
      <c r="A17" s="92"/>
      <c r="B17" s="93"/>
      <c r="C17" s="94"/>
      <c r="D17" s="95"/>
      <c r="E17" s="96"/>
      <c r="F17" s="97"/>
      <c r="G17" s="109"/>
      <c r="H17" s="98"/>
    </row>
    <row r="18" spans="1:8" x14ac:dyDescent="0.25">
      <c r="A18" s="99"/>
      <c r="B18" s="89"/>
      <c r="C18" s="100"/>
      <c r="D18" s="78"/>
      <c r="E18" s="78"/>
      <c r="F18" s="78"/>
      <c r="G18" s="106"/>
      <c r="H18" s="78"/>
    </row>
    <row r="19" spans="1:8" x14ac:dyDescent="0.25">
      <c r="A19" s="92">
        <v>45511</v>
      </c>
      <c r="B19" s="93" t="s">
        <v>105</v>
      </c>
      <c r="C19" s="94" t="s">
        <v>732</v>
      </c>
      <c r="D19" s="95" t="s">
        <v>48</v>
      </c>
      <c r="E19" s="96" t="s">
        <v>733</v>
      </c>
      <c r="F19" s="97"/>
      <c r="G19" s="109">
        <v>5000</v>
      </c>
      <c r="H19" s="98"/>
    </row>
    <row r="20" spans="1:8" ht="48" x14ac:dyDescent="0.25">
      <c r="A20" s="99"/>
      <c r="B20" s="89" t="s">
        <v>40</v>
      </c>
      <c r="C20" s="100" t="s">
        <v>734</v>
      </c>
      <c r="D20" s="78"/>
      <c r="E20" s="78"/>
      <c r="F20" s="78"/>
      <c r="G20" s="106"/>
      <c r="H20" s="78"/>
    </row>
    <row r="21" spans="1:8" x14ac:dyDescent="0.25">
      <c r="A21" s="92"/>
      <c r="B21" s="93"/>
      <c r="C21" s="94"/>
      <c r="D21" s="95"/>
      <c r="E21" s="96"/>
      <c r="F21" s="97"/>
      <c r="G21" s="109"/>
      <c r="H21" s="98"/>
    </row>
    <row r="22" spans="1:8" x14ac:dyDescent="0.25">
      <c r="A22" s="99"/>
      <c r="B22" s="89"/>
      <c r="C22" s="100"/>
      <c r="D22" s="78"/>
      <c r="E22" s="78"/>
      <c r="F22" s="78"/>
      <c r="G22" s="106"/>
      <c r="H22" s="78"/>
    </row>
    <row r="23" spans="1:8" x14ac:dyDescent="0.25">
      <c r="A23" s="92"/>
      <c r="B23" s="93"/>
      <c r="C23" s="94"/>
      <c r="D23" s="95"/>
      <c r="E23" s="96"/>
      <c r="F23" s="97"/>
      <c r="G23" s="109"/>
      <c r="H23" s="98"/>
    </row>
    <row r="24" spans="1:8" x14ac:dyDescent="0.25">
      <c r="A24" s="99"/>
      <c r="B24" s="89"/>
      <c r="C24" s="100"/>
      <c r="D24" s="78"/>
      <c r="E24" s="78"/>
      <c r="F24" s="78"/>
      <c r="G24" s="106"/>
      <c r="H24" s="78"/>
    </row>
    <row r="25" spans="1:8" x14ac:dyDescent="0.25">
      <c r="A25" s="92">
        <v>45539</v>
      </c>
      <c r="B25" s="93" t="s">
        <v>105</v>
      </c>
      <c r="C25" s="94" t="s">
        <v>84</v>
      </c>
      <c r="D25" s="95" t="s">
        <v>48</v>
      </c>
      <c r="E25" s="96" t="s">
        <v>735</v>
      </c>
      <c r="F25" s="97"/>
      <c r="G25" s="109">
        <v>65000</v>
      </c>
      <c r="H25" s="98"/>
    </row>
    <row r="26" spans="1:8" ht="24" x14ac:dyDescent="0.25">
      <c r="A26" s="99"/>
      <c r="B26" s="89" t="s">
        <v>40</v>
      </c>
      <c r="C26" s="100" t="s">
        <v>736</v>
      </c>
      <c r="D26" s="78"/>
      <c r="E26" s="78"/>
      <c r="F26" s="78"/>
      <c r="G26" s="106"/>
      <c r="H26" s="78"/>
    </row>
    <row r="27" spans="1:8" x14ac:dyDescent="0.25">
      <c r="A27" s="92">
        <v>45565</v>
      </c>
      <c r="B27" s="93" t="s">
        <v>105</v>
      </c>
      <c r="C27" s="94" t="s">
        <v>80</v>
      </c>
      <c r="D27" s="95" t="s">
        <v>48</v>
      </c>
      <c r="E27" s="96" t="s">
        <v>737</v>
      </c>
      <c r="F27" s="97"/>
      <c r="G27" s="109">
        <v>23108.33</v>
      </c>
      <c r="H27" s="98"/>
    </row>
    <row r="28" spans="1:8" x14ac:dyDescent="0.25">
      <c r="A28" s="99"/>
      <c r="B28" s="89" t="s">
        <v>40</v>
      </c>
      <c r="C28" s="100" t="s">
        <v>81</v>
      </c>
      <c r="D28" s="78"/>
      <c r="E28" s="78"/>
      <c r="F28" s="78"/>
      <c r="G28" s="106">
        <f>SUM(G14:G27)</f>
        <v>113108.33</v>
      </c>
      <c r="H28" s="78"/>
    </row>
    <row r="29" spans="1:8" x14ac:dyDescent="0.25">
      <c r="A29" s="101">
        <v>1616349.33</v>
      </c>
      <c r="B29" s="101"/>
      <c r="C29" s="101"/>
      <c r="D29" s="101"/>
      <c r="E29" s="101"/>
      <c r="F29" s="101"/>
      <c r="G29" s="110"/>
      <c r="H29" s="78"/>
    </row>
    <row r="30" spans="1:8" x14ac:dyDescent="0.25">
      <c r="A30" s="102" t="s">
        <v>40</v>
      </c>
      <c r="B30" s="89" t="s">
        <v>103</v>
      </c>
      <c r="C30" s="103" t="s">
        <v>50</v>
      </c>
      <c r="D30" s="104"/>
      <c r="E30" s="104"/>
      <c r="F30" s="104"/>
      <c r="G30" s="111">
        <v>1616349.33</v>
      </c>
      <c r="H30" s="78"/>
    </row>
    <row r="31" spans="1:8" x14ac:dyDescent="0.25">
      <c r="A31" s="105">
        <v>1616349.33</v>
      </c>
      <c r="B31" s="105"/>
      <c r="C31" s="105"/>
      <c r="D31" s="105"/>
      <c r="E31" s="105"/>
      <c r="F31" s="105"/>
      <c r="G31" s="112">
        <v>1616349.33</v>
      </c>
      <c r="H31" s="78"/>
    </row>
    <row r="33" spans="6:7" x14ac:dyDescent="0.25">
      <c r="G33" s="113">
        <f>G27+G25+G23+G21+G19+G17+G15</f>
        <v>113108.33</v>
      </c>
    </row>
    <row r="34" spans="6:7" ht="30" x14ac:dyDescent="0.25">
      <c r="F34" s="79" t="s">
        <v>738</v>
      </c>
      <c r="G34" s="114">
        <f>G33/2</f>
        <v>56554.165000000001</v>
      </c>
    </row>
  </sheetData>
  <mergeCells count="17">
    <mergeCell ref="B13:C13"/>
    <mergeCell ref="C14:E14"/>
    <mergeCell ref="A29:F29"/>
    <mergeCell ref="D30:F30"/>
    <mergeCell ref="A31:F31"/>
    <mergeCell ref="A12:C12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32618-3B42-44DC-87CB-3794F00393BD}">
  <dimension ref="A1:H36"/>
  <sheetViews>
    <sheetView workbookViewId="0">
      <selection activeCell="D38" sqref="D38"/>
    </sheetView>
  </sheetViews>
  <sheetFormatPr defaultRowHeight="15" x14ac:dyDescent="0.25"/>
  <cols>
    <col min="1" max="1" width="18.28515625" customWidth="1"/>
    <col min="2" max="2" width="3.28515625" bestFit="1" customWidth="1"/>
    <col min="3" max="3" width="28.7109375" bestFit="1" customWidth="1"/>
    <col min="4" max="4" width="9.28515625" bestFit="1" customWidth="1"/>
    <col min="5" max="5" width="11.85546875" bestFit="1" customWidth="1"/>
    <col min="6" max="7" width="10.5703125" bestFit="1" customWidth="1"/>
    <col min="8" max="8" width="7.570312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90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37">
        <v>45474</v>
      </c>
      <c r="B14" s="2" t="s">
        <v>103</v>
      </c>
      <c r="C14" s="60" t="s">
        <v>104</v>
      </c>
      <c r="D14" s="60"/>
      <c r="E14" s="60"/>
      <c r="F14" s="38">
        <v>1652779.61</v>
      </c>
      <c r="G14" s="39"/>
      <c r="H14" s="1"/>
    </row>
    <row r="15" spans="1:8" x14ac:dyDescent="0.25">
      <c r="A15" s="29">
        <v>45475</v>
      </c>
      <c r="B15" s="3" t="s">
        <v>105</v>
      </c>
      <c r="C15" s="30" t="s">
        <v>380</v>
      </c>
      <c r="D15" s="31" t="s">
        <v>48</v>
      </c>
      <c r="E15" s="32" t="s">
        <v>381</v>
      </c>
      <c r="F15" s="36"/>
      <c r="G15" s="34">
        <v>198300</v>
      </c>
      <c r="H15" s="35"/>
    </row>
    <row r="16" spans="1:8" ht="36" x14ac:dyDescent="0.25">
      <c r="A16" s="27"/>
      <c r="B16" s="2" t="s">
        <v>40</v>
      </c>
      <c r="C16" s="43" t="s">
        <v>382</v>
      </c>
      <c r="D16" s="1"/>
      <c r="E16" s="1"/>
      <c r="F16" s="1"/>
      <c r="G16" s="1"/>
      <c r="H16" s="1"/>
    </row>
    <row r="17" spans="1:8" x14ac:dyDescent="0.25">
      <c r="A17" s="29">
        <v>45483</v>
      </c>
      <c r="B17" s="3" t="s">
        <v>105</v>
      </c>
      <c r="C17" s="30" t="s">
        <v>383</v>
      </c>
      <c r="D17" s="31" t="s">
        <v>48</v>
      </c>
      <c r="E17" s="32" t="s">
        <v>384</v>
      </c>
      <c r="F17" s="36"/>
      <c r="G17" s="34">
        <v>44902</v>
      </c>
      <c r="H17" s="35"/>
    </row>
    <row r="18" spans="1:8" ht="60" x14ac:dyDescent="0.25">
      <c r="A18" s="27"/>
      <c r="B18" s="2" t="s">
        <v>40</v>
      </c>
      <c r="C18" s="43" t="s">
        <v>385</v>
      </c>
      <c r="D18" s="1"/>
      <c r="E18" s="1"/>
      <c r="F18" s="1"/>
      <c r="G18" s="1"/>
      <c r="H18" s="1"/>
    </row>
    <row r="19" spans="1:8" x14ac:dyDescent="0.25">
      <c r="A19" s="29">
        <v>45483</v>
      </c>
      <c r="B19" s="3" t="s">
        <v>105</v>
      </c>
      <c r="C19" s="30" t="s">
        <v>383</v>
      </c>
      <c r="D19" s="31" t="s">
        <v>48</v>
      </c>
      <c r="E19" s="32" t="s">
        <v>386</v>
      </c>
      <c r="F19" s="36"/>
      <c r="G19" s="34">
        <v>6250</v>
      </c>
      <c r="H19" s="35"/>
    </row>
    <row r="20" spans="1:8" ht="36" x14ac:dyDescent="0.25">
      <c r="A20" s="27"/>
      <c r="B20" s="2" t="s">
        <v>40</v>
      </c>
      <c r="C20" s="43" t="s">
        <v>387</v>
      </c>
      <c r="D20" s="1"/>
      <c r="E20" s="1"/>
      <c r="F20" s="1"/>
      <c r="G20" s="1"/>
      <c r="H20" s="1"/>
    </row>
    <row r="21" spans="1:8" x14ac:dyDescent="0.25">
      <c r="A21" s="29">
        <v>45486</v>
      </c>
      <c r="B21" s="3" t="s">
        <v>105</v>
      </c>
      <c r="C21" s="30" t="s">
        <v>388</v>
      </c>
      <c r="D21" s="31" t="s">
        <v>48</v>
      </c>
      <c r="E21" s="32" t="s">
        <v>389</v>
      </c>
      <c r="F21" s="36"/>
      <c r="G21" s="34">
        <v>114270</v>
      </c>
      <c r="H21" s="35"/>
    </row>
    <row r="22" spans="1:8" ht="36" x14ac:dyDescent="0.25">
      <c r="A22" s="27"/>
      <c r="B22" s="2" t="s">
        <v>40</v>
      </c>
      <c r="C22" s="43" t="s">
        <v>390</v>
      </c>
      <c r="D22" s="1"/>
      <c r="E22" s="1"/>
      <c r="F22" s="1"/>
      <c r="G22" s="1"/>
      <c r="H22" s="1"/>
    </row>
    <row r="23" spans="1:8" x14ac:dyDescent="0.25">
      <c r="A23" s="29">
        <v>45489</v>
      </c>
      <c r="B23" s="3" t="s">
        <v>103</v>
      </c>
      <c r="C23" s="30" t="s">
        <v>388</v>
      </c>
      <c r="D23" s="31" t="s">
        <v>63</v>
      </c>
      <c r="E23" s="32" t="s">
        <v>391</v>
      </c>
      <c r="F23" s="36"/>
      <c r="G23" s="35"/>
      <c r="H23" s="34">
        <v>3307.5</v>
      </c>
    </row>
    <row r="24" spans="1:8" ht="36" x14ac:dyDescent="0.25">
      <c r="A24" s="27"/>
      <c r="B24" s="2" t="s">
        <v>40</v>
      </c>
      <c r="C24" s="43" t="s">
        <v>392</v>
      </c>
      <c r="D24" s="1"/>
      <c r="E24" s="1"/>
      <c r="F24" s="1"/>
      <c r="G24" s="1"/>
      <c r="H24" s="1"/>
    </row>
    <row r="25" spans="1:8" x14ac:dyDescent="0.25">
      <c r="A25" s="29">
        <v>45490</v>
      </c>
      <c r="B25" s="3" t="s">
        <v>105</v>
      </c>
      <c r="C25" s="30" t="s">
        <v>388</v>
      </c>
      <c r="D25" s="31" t="s">
        <v>48</v>
      </c>
      <c r="E25" s="32" t="s">
        <v>393</v>
      </c>
      <c r="F25" s="36"/>
      <c r="G25" s="34">
        <v>3457.5</v>
      </c>
      <c r="H25" s="35"/>
    </row>
    <row r="26" spans="1:8" ht="36" x14ac:dyDescent="0.25">
      <c r="A26" s="27"/>
      <c r="B26" s="2" t="s">
        <v>40</v>
      </c>
      <c r="C26" s="43" t="s">
        <v>394</v>
      </c>
      <c r="D26" s="1"/>
      <c r="E26" s="1"/>
      <c r="F26" s="1"/>
      <c r="G26" s="1"/>
      <c r="H26" s="1"/>
    </row>
    <row r="27" spans="1:8" x14ac:dyDescent="0.25">
      <c r="A27" s="29">
        <v>45533</v>
      </c>
      <c r="B27" s="3" t="s">
        <v>105</v>
      </c>
      <c r="C27" s="30" t="s">
        <v>383</v>
      </c>
      <c r="D27" s="31" t="s">
        <v>48</v>
      </c>
      <c r="E27" s="32" t="s">
        <v>395</v>
      </c>
      <c r="F27" s="36"/>
      <c r="G27" s="34">
        <v>31548</v>
      </c>
      <c r="H27" s="35"/>
    </row>
    <row r="28" spans="1:8" ht="36" x14ac:dyDescent="0.25">
      <c r="A28" s="27"/>
      <c r="B28" s="2" t="s">
        <v>40</v>
      </c>
      <c r="C28" s="43" t="s">
        <v>396</v>
      </c>
      <c r="D28" s="1"/>
      <c r="E28" s="1"/>
      <c r="F28" s="1"/>
      <c r="G28" s="1"/>
      <c r="H28" s="1"/>
    </row>
    <row r="29" spans="1:8" x14ac:dyDescent="0.25">
      <c r="A29" s="29">
        <v>45533</v>
      </c>
      <c r="B29" s="3" t="s">
        <v>105</v>
      </c>
      <c r="C29" s="30" t="s">
        <v>383</v>
      </c>
      <c r="D29" s="31" t="s">
        <v>48</v>
      </c>
      <c r="E29" s="32" t="s">
        <v>397</v>
      </c>
      <c r="F29" s="36"/>
      <c r="G29" s="34">
        <v>55900</v>
      </c>
      <c r="H29" s="35"/>
    </row>
    <row r="30" spans="1:8" ht="48" x14ac:dyDescent="0.25">
      <c r="A30" s="27"/>
      <c r="B30" s="2" t="s">
        <v>40</v>
      </c>
      <c r="C30" s="43" t="s">
        <v>398</v>
      </c>
      <c r="D30" s="1"/>
      <c r="E30" s="1"/>
      <c r="F30" s="1"/>
      <c r="G30" s="1"/>
      <c r="H30" s="1"/>
    </row>
    <row r="31" spans="1:8" x14ac:dyDescent="0.25">
      <c r="A31" s="29">
        <v>45544</v>
      </c>
      <c r="B31" s="3" t="s">
        <v>105</v>
      </c>
      <c r="C31" s="30" t="s">
        <v>388</v>
      </c>
      <c r="D31" s="31" t="s">
        <v>48</v>
      </c>
      <c r="E31" s="32" t="s">
        <v>399</v>
      </c>
      <c r="F31" s="36"/>
      <c r="G31" s="34">
        <v>252698.9</v>
      </c>
      <c r="H31" s="35"/>
    </row>
    <row r="32" spans="1:8" ht="60" x14ac:dyDescent="0.25">
      <c r="A32" s="27"/>
      <c r="B32" s="2" t="s">
        <v>40</v>
      </c>
      <c r="C32" s="43" t="s">
        <v>400</v>
      </c>
      <c r="D32" s="1"/>
      <c r="E32" s="1"/>
      <c r="F32" s="1"/>
      <c r="G32" s="1"/>
      <c r="H32" s="1"/>
    </row>
    <row r="33" spans="1:8" x14ac:dyDescent="0.25">
      <c r="A33" s="61">
        <v>2360106.0099999998</v>
      </c>
      <c r="B33" s="61"/>
      <c r="C33" s="61"/>
      <c r="D33" s="61"/>
      <c r="E33" s="61"/>
      <c r="F33" s="61"/>
      <c r="G33" s="22">
        <v>3307.5</v>
      </c>
      <c r="H33" s="1"/>
    </row>
    <row r="34" spans="1:8" x14ac:dyDescent="0.25">
      <c r="A34" s="24" t="s">
        <v>40</v>
      </c>
      <c r="B34" s="2" t="s">
        <v>103</v>
      </c>
      <c r="C34" s="25" t="s">
        <v>50</v>
      </c>
      <c r="D34" s="62"/>
      <c r="E34" s="62"/>
      <c r="F34" s="62"/>
      <c r="G34" s="26">
        <v>2356798.5099999998</v>
      </c>
      <c r="H34" s="1"/>
    </row>
    <row r="35" spans="1:8" x14ac:dyDescent="0.25">
      <c r="A35" s="63">
        <v>2360106.0099999998</v>
      </c>
      <c r="B35" s="63"/>
      <c r="C35" s="63"/>
      <c r="D35" s="63"/>
      <c r="E35" s="63"/>
      <c r="F35" s="63"/>
      <c r="G35" s="20">
        <v>2360106.0099999998</v>
      </c>
      <c r="H35" s="1"/>
    </row>
    <row r="36" spans="1:8" x14ac:dyDescent="0.25">
      <c r="A36" s="48" t="s">
        <v>837</v>
      </c>
      <c r="B36" s="1"/>
      <c r="C36" s="1"/>
      <c r="D36" s="1"/>
      <c r="E36" s="1"/>
      <c r="F36" s="1"/>
      <c r="G36" s="1"/>
      <c r="H36" s="1"/>
    </row>
  </sheetData>
  <mergeCells count="17">
    <mergeCell ref="A12:C12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B13:C13"/>
    <mergeCell ref="C14:E14"/>
    <mergeCell ref="A33:F33"/>
    <mergeCell ref="D34:F34"/>
    <mergeCell ref="A35:F3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A098B-8DA9-4912-823B-AEE07874E31F}">
  <dimension ref="A1:H20"/>
  <sheetViews>
    <sheetView workbookViewId="0">
      <selection activeCell="C21" sqref="C21"/>
    </sheetView>
  </sheetViews>
  <sheetFormatPr defaultRowHeight="15" x14ac:dyDescent="0.25"/>
  <cols>
    <col min="1" max="1" width="18.28515625" customWidth="1"/>
    <col min="2" max="2" width="3.28515625" bestFit="1" customWidth="1"/>
    <col min="3" max="3" width="30.85546875" bestFit="1" customWidth="1"/>
    <col min="4" max="5" width="8" bestFit="1" customWidth="1"/>
    <col min="6" max="6" width="9.85546875" bestFit="1" customWidth="1"/>
    <col min="7" max="7" width="9.5703125" bestFit="1" customWidth="1"/>
    <col min="8" max="8" width="5.8554687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91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16">
        <v>45531</v>
      </c>
      <c r="B14" s="17" t="s">
        <v>105</v>
      </c>
      <c r="C14" s="18" t="s">
        <v>401</v>
      </c>
      <c r="D14" s="11" t="s">
        <v>48</v>
      </c>
      <c r="E14" s="13" t="s">
        <v>402</v>
      </c>
      <c r="F14" s="19"/>
      <c r="G14" s="20">
        <v>67114</v>
      </c>
      <c r="H14" s="21"/>
    </row>
    <row r="15" spans="1:8" ht="60" x14ac:dyDescent="0.25">
      <c r="A15" s="27"/>
      <c r="B15" s="2" t="s">
        <v>40</v>
      </c>
      <c r="C15" s="43" t="s">
        <v>403</v>
      </c>
      <c r="D15" s="1"/>
      <c r="E15" s="1"/>
      <c r="F15" s="1"/>
      <c r="G15" s="1"/>
      <c r="H15" s="1"/>
    </row>
    <row r="16" spans="1:8" x14ac:dyDescent="0.25">
      <c r="A16" s="29">
        <v>45531</v>
      </c>
      <c r="B16" s="3" t="s">
        <v>105</v>
      </c>
      <c r="C16" s="30" t="s">
        <v>401</v>
      </c>
      <c r="D16" s="31" t="s">
        <v>48</v>
      </c>
      <c r="E16" s="32" t="s">
        <v>404</v>
      </c>
      <c r="F16" s="36"/>
      <c r="G16" s="34">
        <v>493650</v>
      </c>
      <c r="H16" s="35"/>
    </row>
    <row r="17" spans="1:8" ht="60" x14ac:dyDescent="0.25">
      <c r="A17" s="27"/>
      <c r="B17" s="2" t="s">
        <v>40</v>
      </c>
      <c r="C17" s="43" t="s">
        <v>405</v>
      </c>
      <c r="D17" s="1"/>
      <c r="E17" s="1"/>
      <c r="F17" s="1"/>
      <c r="G17" s="1"/>
      <c r="H17" s="1"/>
    </row>
    <row r="18" spans="1:8" x14ac:dyDescent="0.25">
      <c r="A18" s="61">
        <v>560764</v>
      </c>
      <c r="B18" s="61"/>
      <c r="C18" s="61"/>
      <c r="D18" s="61"/>
      <c r="E18" s="61"/>
      <c r="F18" s="61"/>
      <c r="G18" s="23"/>
      <c r="H18" s="1"/>
    </row>
    <row r="19" spans="1:8" x14ac:dyDescent="0.25">
      <c r="A19" s="24" t="s">
        <v>40</v>
      </c>
      <c r="B19" s="2" t="s">
        <v>103</v>
      </c>
      <c r="C19" s="25" t="s">
        <v>50</v>
      </c>
      <c r="D19" s="62"/>
      <c r="E19" s="62"/>
      <c r="F19" s="62"/>
      <c r="G19" s="26">
        <v>560764</v>
      </c>
      <c r="H19" s="1"/>
    </row>
    <row r="20" spans="1:8" x14ac:dyDescent="0.25">
      <c r="A20" s="63">
        <v>560764</v>
      </c>
      <c r="B20" s="63"/>
      <c r="C20" s="63"/>
      <c r="D20" s="63"/>
      <c r="E20" s="63"/>
      <c r="F20" s="63"/>
      <c r="G20" s="20">
        <v>560764</v>
      </c>
      <c r="H20" s="1"/>
    </row>
  </sheetData>
  <mergeCells count="16">
    <mergeCell ref="A6:C6"/>
    <mergeCell ref="A1:C1"/>
    <mergeCell ref="A2:C2"/>
    <mergeCell ref="A3:C3"/>
    <mergeCell ref="A4:C4"/>
    <mergeCell ref="A5:C5"/>
    <mergeCell ref="B13:C13"/>
    <mergeCell ref="A18:F18"/>
    <mergeCell ref="D19:F19"/>
    <mergeCell ref="A20:F20"/>
    <mergeCell ref="A7:C7"/>
    <mergeCell ref="A8:C8"/>
    <mergeCell ref="A9:C9"/>
    <mergeCell ref="A10:C10"/>
    <mergeCell ref="A11:C11"/>
    <mergeCell ref="A12:C1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4CCE8-03F5-4715-BB6D-E0BCF504E0E9}">
  <dimension ref="A1:H21"/>
  <sheetViews>
    <sheetView workbookViewId="0">
      <selection activeCell="C22" sqref="C22"/>
    </sheetView>
  </sheetViews>
  <sheetFormatPr defaultRowHeight="15" x14ac:dyDescent="0.25"/>
  <cols>
    <col min="1" max="1" width="18.28515625" customWidth="1"/>
    <col min="2" max="2" width="3.28515625" bestFit="1" customWidth="1"/>
    <col min="3" max="3" width="25.5703125" bestFit="1" customWidth="1"/>
    <col min="4" max="4" width="8" bestFit="1" customWidth="1"/>
    <col min="5" max="5" width="11" bestFit="1" customWidth="1"/>
    <col min="6" max="6" width="9.85546875" bestFit="1" customWidth="1"/>
    <col min="7" max="7" width="10.5703125" bestFit="1" customWidth="1"/>
    <col min="8" max="8" width="5.85546875" bestFit="1" customWidth="1"/>
  </cols>
  <sheetData>
    <row r="1" spans="1:8" ht="15.75" x14ac:dyDescent="0.25">
      <c r="A1" s="65" t="s">
        <v>0</v>
      </c>
      <c r="B1" s="65"/>
      <c r="C1" s="65"/>
      <c r="D1" s="1"/>
      <c r="E1" s="1"/>
      <c r="F1" s="1"/>
      <c r="G1" s="1"/>
      <c r="H1" s="1"/>
    </row>
    <row r="2" spans="1:8" x14ac:dyDescent="0.25">
      <c r="A2" s="64" t="s">
        <v>1</v>
      </c>
      <c r="B2" s="64"/>
      <c r="C2" s="64"/>
      <c r="D2" s="1"/>
      <c r="E2" s="1"/>
      <c r="F2" s="1"/>
      <c r="G2" s="1"/>
      <c r="H2" s="1"/>
    </row>
    <row r="3" spans="1:8" x14ac:dyDescent="0.25">
      <c r="A3" s="64" t="s">
        <v>2</v>
      </c>
      <c r="B3" s="64"/>
      <c r="C3" s="64"/>
      <c r="D3" s="1"/>
      <c r="E3" s="1"/>
      <c r="F3" s="1"/>
      <c r="G3" s="1"/>
      <c r="H3" s="1"/>
    </row>
    <row r="4" spans="1:8" x14ac:dyDescent="0.25">
      <c r="A4" s="64" t="s">
        <v>3</v>
      </c>
      <c r="B4" s="64"/>
      <c r="C4" s="64"/>
      <c r="D4" s="1"/>
      <c r="E4" s="1"/>
      <c r="F4" s="1"/>
      <c r="G4" s="1"/>
      <c r="H4" s="1"/>
    </row>
    <row r="5" spans="1:8" x14ac:dyDescent="0.25">
      <c r="A5" s="64" t="s">
        <v>4</v>
      </c>
      <c r="B5" s="64"/>
      <c r="C5" s="64"/>
      <c r="D5" s="1"/>
      <c r="E5" s="1"/>
      <c r="F5" s="1"/>
      <c r="G5" s="1"/>
      <c r="H5" s="1"/>
    </row>
    <row r="6" spans="1:8" x14ac:dyDescent="0.25">
      <c r="A6" s="66" t="s">
        <v>37</v>
      </c>
      <c r="B6" s="66"/>
      <c r="C6" s="66"/>
      <c r="D6" s="1"/>
      <c r="E6" s="1"/>
      <c r="F6" s="1"/>
      <c r="G6" s="1"/>
      <c r="H6" s="1"/>
    </row>
    <row r="7" spans="1:8" ht="15.75" x14ac:dyDescent="0.25">
      <c r="A7" s="58" t="s">
        <v>92</v>
      </c>
      <c r="B7" s="58"/>
      <c r="C7" s="58"/>
      <c r="D7" s="1"/>
      <c r="E7" s="1"/>
      <c r="F7" s="1"/>
      <c r="G7" s="1"/>
      <c r="H7" s="1"/>
    </row>
    <row r="8" spans="1:8" x14ac:dyDescent="0.25">
      <c r="A8" s="64" t="s">
        <v>38</v>
      </c>
      <c r="B8" s="64"/>
      <c r="C8" s="64"/>
      <c r="D8" s="1"/>
      <c r="E8" s="1"/>
      <c r="F8" s="1"/>
      <c r="G8" s="1"/>
      <c r="H8" s="1"/>
    </row>
    <row r="9" spans="1:8" x14ac:dyDescent="0.25">
      <c r="A9" s="64" t="s">
        <v>39</v>
      </c>
      <c r="B9" s="64"/>
      <c r="C9" s="64"/>
      <c r="D9" s="1"/>
      <c r="E9" s="1"/>
      <c r="F9" s="1"/>
      <c r="G9" s="1"/>
      <c r="H9" s="1"/>
    </row>
    <row r="10" spans="1:8" x14ac:dyDescent="0.25">
      <c r="A10" s="64" t="s">
        <v>40</v>
      </c>
      <c r="B10" s="64"/>
      <c r="C10" s="64"/>
      <c r="D10" s="1"/>
      <c r="E10" s="1"/>
      <c r="F10" s="1"/>
      <c r="G10" s="1"/>
      <c r="H10" s="1"/>
    </row>
    <row r="11" spans="1:8" x14ac:dyDescent="0.25">
      <c r="A11" s="64" t="s">
        <v>40</v>
      </c>
      <c r="B11" s="64"/>
      <c r="C11" s="64"/>
      <c r="D11" s="1"/>
      <c r="E11" s="1"/>
      <c r="F11" s="1"/>
      <c r="G11" s="1"/>
      <c r="H11" s="1"/>
    </row>
    <row r="12" spans="1:8" x14ac:dyDescent="0.25">
      <c r="A12" s="64" t="s">
        <v>88</v>
      </c>
      <c r="B12" s="64"/>
      <c r="C12" s="64"/>
      <c r="D12" s="1"/>
      <c r="E12" s="1"/>
      <c r="F12" s="1"/>
      <c r="G12" s="1"/>
      <c r="H12" s="1"/>
    </row>
    <row r="13" spans="1:8" x14ac:dyDescent="0.25">
      <c r="A13" s="13" t="s">
        <v>41</v>
      </c>
      <c r="B13" s="59" t="s">
        <v>6</v>
      </c>
      <c r="C13" s="59"/>
      <c r="D13" s="12" t="s">
        <v>42</v>
      </c>
      <c r="E13" s="13" t="s">
        <v>43</v>
      </c>
      <c r="F13" s="14" t="s">
        <v>44</v>
      </c>
      <c r="G13" s="15" t="s">
        <v>45</v>
      </c>
      <c r="H13" s="15" t="s">
        <v>46</v>
      </c>
    </row>
    <row r="14" spans="1:8" x14ac:dyDescent="0.25">
      <c r="A14" s="16">
        <v>45546</v>
      </c>
      <c r="B14" s="17" t="s">
        <v>105</v>
      </c>
      <c r="C14" s="18" t="s">
        <v>406</v>
      </c>
      <c r="D14" s="11" t="s">
        <v>48</v>
      </c>
      <c r="E14" s="13" t="s">
        <v>407</v>
      </c>
      <c r="F14" s="19"/>
      <c r="G14" s="20">
        <v>1189709.3</v>
      </c>
      <c r="H14" s="21"/>
    </row>
    <row r="15" spans="1:8" x14ac:dyDescent="0.25">
      <c r="A15" s="27"/>
      <c r="B15" s="2" t="s">
        <v>40</v>
      </c>
      <c r="C15" s="43" t="s">
        <v>85</v>
      </c>
      <c r="D15" s="1"/>
      <c r="E15" s="1"/>
      <c r="F15" s="1"/>
      <c r="G15" s="1"/>
      <c r="H15" s="1"/>
    </row>
    <row r="16" spans="1:8" x14ac:dyDescent="0.25">
      <c r="A16" s="29">
        <v>45546</v>
      </c>
      <c r="B16" s="3" t="s">
        <v>105</v>
      </c>
      <c r="C16" s="30" t="s">
        <v>406</v>
      </c>
      <c r="D16" s="31" t="s">
        <v>48</v>
      </c>
      <c r="E16" s="32" t="s">
        <v>408</v>
      </c>
      <c r="F16" s="36"/>
      <c r="G16" s="34">
        <v>1329898</v>
      </c>
      <c r="H16" s="35"/>
    </row>
    <row r="17" spans="1:8" x14ac:dyDescent="0.25">
      <c r="A17" s="27"/>
      <c r="B17" s="2" t="s">
        <v>40</v>
      </c>
      <c r="C17" s="43" t="s">
        <v>85</v>
      </c>
      <c r="D17" s="1"/>
      <c r="E17" s="1"/>
      <c r="F17" s="1"/>
      <c r="G17" s="1"/>
      <c r="H17" s="1"/>
    </row>
    <row r="18" spans="1:8" x14ac:dyDescent="0.25">
      <c r="A18" s="61">
        <v>2519607.2999999998</v>
      </c>
      <c r="B18" s="61"/>
      <c r="C18" s="61"/>
      <c r="D18" s="61"/>
      <c r="E18" s="61"/>
      <c r="F18" s="61"/>
      <c r="G18" s="23"/>
      <c r="H18" s="1"/>
    </row>
    <row r="19" spans="1:8" x14ac:dyDescent="0.25">
      <c r="A19" s="24" t="s">
        <v>40</v>
      </c>
      <c r="B19" s="2" t="s">
        <v>103</v>
      </c>
      <c r="C19" s="25" t="s">
        <v>50</v>
      </c>
      <c r="D19" s="62"/>
      <c r="E19" s="62"/>
      <c r="F19" s="62"/>
      <c r="G19" s="26">
        <v>2519607.2999999998</v>
      </c>
      <c r="H19" s="1"/>
    </row>
    <row r="20" spans="1:8" x14ac:dyDescent="0.25">
      <c r="A20" s="63">
        <v>2519607.2999999998</v>
      </c>
      <c r="B20" s="63"/>
      <c r="C20" s="63"/>
      <c r="D20" s="63"/>
      <c r="E20" s="63"/>
      <c r="F20" s="63"/>
      <c r="G20" s="20">
        <v>2519607.2999999998</v>
      </c>
      <c r="H20" s="1"/>
    </row>
    <row r="21" spans="1:8" x14ac:dyDescent="0.25">
      <c r="A21" s="48" t="s">
        <v>837</v>
      </c>
      <c r="B21" s="1"/>
      <c r="C21" s="1"/>
      <c r="D21" s="1"/>
      <c r="E21" s="1"/>
      <c r="F21" s="1"/>
      <c r="G21" s="1"/>
      <c r="H21" s="1"/>
    </row>
  </sheetData>
  <mergeCells count="16">
    <mergeCell ref="A6:C6"/>
    <mergeCell ref="A1:C1"/>
    <mergeCell ref="A2:C2"/>
    <mergeCell ref="A3:C3"/>
    <mergeCell ref="A4:C4"/>
    <mergeCell ref="A5:C5"/>
    <mergeCell ref="B13:C13"/>
    <mergeCell ref="A18:F18"/>
    <mergeCell ref="D19:F19"/>
    <mergeCell ref="A20:F20"/>
    <mergeCell ref="A7:C7"/>
    <mergeCell ref="A8:C8"/>
    <mergeCell ref="A9:C9"/>
    <mergeCell ref="A10:C10"/>
    <mergeCell ref="A11:C11"/>
    <mergeCell ref="A12:C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62</vt:i4>
      </vt:variant>
    </vt:vector>
  </HeadingPairs>
  <TitlesOfParts>
    <vt:vector size="62" baseType="lpstr">
      <vt:lpstr>04T2 CONSTRUCTION COST</vt:lpstr>
      <vt:lpstr>4T2 CEMENT </vt:lpstr>
      <vt:lpstr>4T2 CEMENT BLOCKS </vt:lpstr>
      <vt:lpstr>4T2 CHEMICAL MATERIAL  </vt:lpstr>
      <vt:lpstr>4T2 CIVIL WORK </vt:lpstr>
      <vt:lpstr>4T2 ELECTRICITY CHARGES</vt:lpstr>
      <vt:lpstr>4T2 ELECTRIC MATERIAL </vt:lpstr>
      <vt:lpstr>4T2 FABRICATION MATERIALS </vt:lpstr>
      <vt:lpstr>4T2 FIRE FITIING MATERIAL </vt:lpstr>
      <vt:lpstr>4T2 FIRE FITING EQUIPMENTS</vt:lpstr>
      <vt:lpstr>4T2 GRILL &amp; FABRICATION LABOUR </vt:lpstr>
      <vt:lpstr>4T2 LABOUR CHARGES </vt:lpstr>
      <vt:lpstr>4T2 LIFT </vt:lpstr>
      <vt:lpstr>4T2 MISCL EXPENSES </vt:lpstr>
      <vt:lpstr>4T2 MIVAN MATERIAL </vt:lpstr>
      <vt:lpstr>4T2 PLANT AND MACHINERY </vt:lpstr>
      <vt:lpstr>4T2 PLUMBING LABOUR </vt:lpstr>
      <vt:lpstr>4T2 PLUMBING MATERIAL</vt:lpstr>
      <vt:lpstr>4T2 READY MIX </vt:lpstr>
      <vt:lpstr>4T2 MIVAN MATERIAL</vt:lpstr>
      <vt:lpstr>4T2 CEMENT</vt:lpstr>
      <vt:lpstr>4T2 CEMENT BLOCKS</vt:lpstr>
      <vt:lpstr>4T2 CHEMICAL MATERIAL </vt:lpstr>
      <vt:lpstr>4T2 CIVIL WORK</vt:lpstr>
      <vt:lpstr>4T2 ELECTRICITY CHAGRES</vt:lpstr>
      <vt:lpstr>4T2 ELECTRIC MATERIAL</vt:lpstr>
      <vt:lpstr>4T2 FABRICATION MATERIALS</vt:lpstr>
      <vt:lpstr>4T2 FIRE FITIING MATERIAL</vt:lpstr>
      <vt:lpstr>4T2 FIRE FITTING EQUIPMENTS</vt:lpstr>
      <vt:lpstr>4T2 GRILL &amp; FABRICATION LABOUR</vt:lpstr>
      <vt:lpstr>4T2 GST CREDIT REVERSAL</vt:lpstr>
      <vt:lpstr>4T2 LABOUR CHARGES</vt:lpstr>
      <vt:lpstr>4T2 LIFT</vt:lpstr>
      <vt:lpstr>4T2 MISCL EXPENSES</vt:lpstr>
      <vt:lpstr>4T2 PLANT AND MACHINERY</vt:lpstr>
      <vt:lpstr>4T2 PLUMBING LABOUR</vt:lpstr>
      <vt:lpstr>4T2  PLUMBING MATERIAL</vt:lpstr>
      <vt:lpstr>4T2 READY MIX</vt:lpstr>
      <vt:lpstr>4T2 REPAIRS &amp; SERVICES</vt:lpstr>
      <vt:lpstr>4T2 SAFETY NET EXPS</vt:lpstr>
      <vt:lpstr>4T2 SAFETY NET FIXING</vt:lpstr>
      <vt:lpstr>4T2 SAND</vt:lpstr>
      <vt:lpstr>4T2 SOIL TESTING</vt:lpstr>
      <vt:lpstr>4T2 STEEL</vt:lpstr>
      <vt:lpstr>4T2 TRANSPORT CHARGES</vt:lpstr>
      <vt:lpstr>4T2 UNLOADING CHARGES</vt:lpstr>
      <vt:lpstr>4T2 VENTILATION MATERIALS</vt:lpstr>
      <vt:lpstr>4T2 WATER CHARGES</vt:lpstr>
      <vt:lpstr>4T2 REPAIRS &amp; SERVICES </vt:lpstr>
      <vt:lpstr>4T2 SAFETY NET EXP</vt:lpstr>
      <vt:lpstr>4T2 SAFETY NET FIXING (2)</vt:lpstr>
      <vt:lpstr>4T2 SAND (2)</vt:lpstr>
      <vt:lpstr>4T2 SOIL TESTING (2)</vt:lpstr>
      <vt:lpstr>4T2 STEEL (2)</vt:lpstr>
      <vt:lpstr>4T2 TRANSPORT CHARGES (2)</vt:lpstr>
      <vt:lpstr>4T2 UNLOADING CHARGES (2)</vt:lpstr>
      <vt:lpstr>4T2 VENTILATION MATERIALS (2)</vt:lpstr>
      <vt:lpstr>4T2 WATER CHARGES (2)</vt:lpstr>
      <vt:lpstr>ADMIN &amp; OTHERS</vt:lpstr>
      <vt:lpstr>4T2 INTEREST TO SBI </vt:lpstr>
      <vt:lpstr>4T2 LOAN PROCESSING CHARGES</vt:lpstr>
      <vt:lpstr>4T2 PROFESSIONAL FEES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VipinBhai</dc:creator>
  <cp:lastModifiedBy>Desk</cp:lastModifiedBy>
  <cp:lastPrinted>2024-05-03T10:08:51Z</cp:lastPrinted>
  <dcterms:created xsi:type="dcterms:W3CDTF">2023-09-16T07:23:45Z</dcterms:created>
  <dcterms:modified xsi:type="dcterms:W3CDTF">2024-11-13T03:30:32Z</dcterms:modified>
</cp:coreProperties>
</file>