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Kalyan\Hemant Singh Meena\"/>
    </mc:Choice>
  </mc:AlternateContent>
  <xr:revisionPtr revIDLastSave="0" documentId="13_ncr:1_{BFA894BB-048F-4096-9E7B-4BFDD1F1044A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4" l="1"/>
  <c r="E19" i="23"/>
  <c r="G28" i="4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<sst xmlns="http://schemas.openxmlformats.org/spreadsheetml/2006/main" count="134" uniqueCount="92">
  <si>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</si>
  <si>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</si>
  <si>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</si>
  <si>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</si>
  <si>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</si>
  <si>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</si>
  <si>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</si>
  <si>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</si>
  <si>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</si>
  <si>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</si>
  <si>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</si>
  <si>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</si>
  <si>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</si>
  <si>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</si>
  <si>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</si>
  <si>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</si>
  <si>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</si>
  <si>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</si>
  <si>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</si>
  <si>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</si>
  <si>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</si>
  <si>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</si>
  <si>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</si>
  <si>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</si>
  <si>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</si>
  <si>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</si>
  <si>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</si>
  <si>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</si>
  <si>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</si>
  <si>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</si>
  <si>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</si>
  <si>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</si>
  <si>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</si>
  <si>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</si>
  <si>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</si>
  <si>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</si>
  <si>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</si>
  <si>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</si>
  <si>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</si>
  <si>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</si>
  <si>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</si>
  <si>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</si>
  <si>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</si>
  <si>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</si>
  <si>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</si>
  <si>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</si>
  <si>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</si>
  <si>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</si>
  <si>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</si>
  <si>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</si>
  <si>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</si>
  <si>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</si>
  <si>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</si>
  <si>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</si>
  <si>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</si>
  <si>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</si>
  <si>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</si>
  <si>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</si>
  <si>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</si>
  <si>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</si>
  <si>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</si>
  <si>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</si>
  <si>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</si>
  <si>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</si>
  <si>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</si>
  <si>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</si>
  <si>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</si>
  <si>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</si>
  <si>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</si>
  <si>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</si>
  <si>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</si>
  <si>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</si>
  <si>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</si>
  <si>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</si>
  <si>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</si>
  <si>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</si>
  <si>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</si>
  <si>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</si>
  <si>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</si>
  <si>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</si>
  <si>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</si>
  <si>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</si>
  <si>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</si>
  <si>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</si>
  <si>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</si>
  <si>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BALC</t>
  </si>
  <si>
    <t>TACA</t>
  </si>
  <si>
    <t>04.11.2024</t>
  </si>
  <si>
    <t>CAR PARKING</t>
  </si>
  <si>
    <t>IGR-22.12.23</t>
  </si>
  <si>
    <t>IGR-29.08.24</t>
  </si>
  <si>
    <t>IGR-12.06.24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</si>
</sst>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3B784-558A-4F7C-8D92-C1129AEA4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F3E81-BBFD-42E5-8723-70937BC95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8F298F-4721-4974-8BD4-53510B3A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Q20" sqref="Q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260086.22099999999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289486.22100000002</v>
      </c>
      <c r="D9" s="58" t="s">
        <v>62</v>
      </c>
      <c r="E9" s="59">
        <f>C9/10.764</f>
        <v>26893.926142697885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v>2005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19</v>
      </c>
      <c r="D13" s="65">
        <f>D12-C13</f>
        <v>81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2"/>
      <c r="L1" s="72"/>
      <c r="M1" s="72"/>
      <c r="N1" s="72"/>
      <c r="O1" s="72"/>
      <c r="P1" s="72"/>
      <c r="Q1" s="72"/>
      <c r="R1" s="72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workbookViewId="0">
      <selection activeCell="A16" sqref="A16:E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  <col min="6" max="6" width="12.57031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13000</v>
      </c>
      <c r="D3" s="22" t="s">
        <v>76</v>
      </c>
      <c r="E3" s="6" t="s">
        <v>84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10500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10500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13000</v>
      </c>
      <c r="D16" s="22"/>
    </row>
    <row r="17" spans="1:6" x14ac:dyDescent="0.25">
      <c r="B17" s="23"/>
      <c r="C17" s="24"/>
      <c r="D17" s="24"/>
    </row>
    <row r="18" spans="1:6" x14ac:dyDescent="0.25">
      <c r="A18" s="70" t="str">
        <f>E3</f>
        <v>ACA</v>
      </c>
      <c r="B18" s="7"/>
      <c r="C18" s="29">
        <v>792</v>
      </c>
      <c r="D18" s="24" t="s">
        <v>88</v>
      </c>
    </row>
    <row r="19" spans="1:6" x14ac:dyDescent="0.25">
      <c r="A19" s="15" t="s">
        <v>24</v>
      </c>
      <c r="B19" s="6"/>
      <c r="C19" s="30">
        <f>C18*C16</f>
        <v>10296000</v>
      </c>
      <c r="D19" s="71">
        <v>700000</v>
      </c>
      <c r="E19" s="65">
        <f>C19+D19</f>
        <v>10996000</v>
      </c>
      <c r="F19" s="65"/>
    </row>
    <row r="20" spans="1:6" x14ac:dyDescent="0.25">
      <c r="A20" s="15" t="s">
        <v>24</v>
      </c>
      <c r="C20" s="31"/>
      <c r="D20" s="30"/>
      <c r="E20" s="65"/>
    </row>
    <row r="21" spans="1:6" x14ac:dyDescent="0.25">
      <c r="A21" s="15" t="s">
        <v>25</v>
      </c>
      <c r="C21" s="31"/>
      <c r="D21" s="31"/>
      <c r="E21" s="65"/>
    </row>
    <row r="22" spans="1:6" x14ac:dyDescent="0.25">
      <c r="A22" s="15"/>
      <c r="D22" s="24"/>
    </row>
    <row r="23" spans="1:6" x14ac:dyDescent="0.25">
      <c r="A23" s="32" t="s">
        <v>26</v>
      </c>
      <c r="B23" s="33"/>
      <c r="C23" s="34">
        <f>C4*C18</f>
        <v>1980000</v>
      </c>
      <c r="D23" s="34"/>
    </row>
    <row r="24" spans="1:6" x14ac:dyDescent="0.25">
      <c r="A24" s="15" t="s">
        <v>27</v>
      </c>
    </row>
    <row r="25" spans="1:6" x14ac:dyDescent="0.25">
      <c r="A25" s="35" t="s">
        <v>28</v>
      </c>
      <c r="B25" s="16"/>
      <c r="C25" s="31">
        <f>C19*0.025/12</f>
        <v>21450</v>
      </c>
      <c r="D25" s="31"/>
      <c r="E25" s="31"/>
    </row>
    <row r="26" spans="1:6" x14ac:dyDescent="0.25">
      <c r="C26" s="31"/>
      <c r="D26" s="31"/>
    </row>
    <row r="27" spans="1:6" x14ac:dyDescent="0.25">
      <c r="C27" s="31"/>
      <c r="D27" s="31"/>
    </row>
    <row r="28" spans="1:6" x14ac:dyDescent="0.25">
      <c r="C28"/>
      <c r="D28"/>
    </row>
    <row r="29" spans="1:6" x14ac:dyDescent="0.25">
      <c r="C29"/>
      <c r="D29"/>
    </row>
    <row r="30" spans="1:6" x14ac:dyDescent="0.25">
      <c r="C30"/>
      <c r="D30"/>
    </row>
    <row r="31" spans="1:6" x14ac:dyDescent="0.25">
      <c r="C31"/>
      <c r="D31"/>
    </row>
    <row r="32" spans="1:6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W5" sqref="W5"/>
    </sheetView>
  </sheetViews>
  <sheetFormatPr defaultRowHeight="15" outlineLevelRow="1" outlineLevelCol="1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 outlineLevel="1"/>
    <col min="5" max="5" width="13.42578125" customWidth="1" outlineLevel="1"/>
    <col min="6" max="6" width="14" customWidth="1" outlineLevel="1"/>
    <col min="7" max="7" width="12.5703125" bestFit="1" customWidth="1" outlineLevel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1064</v>
      </c>
      <c r="C2" s="4">
        <f t="shared" ref="C2:C16" si="1">B2*1.2</f>
        <v>1276.8</v>
      </c>
      <c r="D2" s="4">
        <f t="shared" ref="D2:D16" si="2">C2*1.2</f>
        <v>1532.1599999999999</v>
      </c>
      <c r="E2" s="5">
        <f t="shared" ref="E2:E16" si="3">R2</f>
        <v>11822001</v>
      </c>
      <c r="F2" s="4">
        <f t="shared" ref="F2:F15" si="4">ROUND((E2/B2),0)</f>
        <v>11111</v>
      </c>
      <c r="G2" s="4">
        <f t="shared" ref="G2:G15" si="5">ROUND((E2/C2),0)</f>
        <v>9259</v>
      </c>
      <c r="H2" s="4">
        <f t="shared" ref="H2:H15" si="6">ROUND((E2/D2),0)</f>
        <v>7716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1064</v>
      </c>
      <c r="R2" s="2">
        <v>11822001</v>
      </c>
      <c r="S2" s="2" t="s">
        <v>89</v>
      </c>
    </row>
    <row r="3" spans="1:19" x14ac:dyDescent="0.25">
      <c r="A3" s="4">
        <v>2</v>
      </c>
      <c r="B3" s="4">
        <f t="shared" si="0"/>
        <v>1056</v>
      </c>
      <c r="C3" s="4">
        <f t="shared" si="1"/>
        <v>1267.2</v>
      </c>
      <c r="D3" s="4">
        <f t="shared" si="2"/>
        <v>1520.64</v>
      </c>
      <c r="E3" s="5">
        <f t="shared" si="3"/>
        <v>11471460</v>
      </c>
      <c r="F3" s="4">
        <f t="shared" si="4"/>
        <v>10863</v>
      </c>
      <c r="G3" s="4">
        <f t="shared" si="5"/>
        <v>9053</v>
      </c>
      <c r="H3" s="4">
        <f t="shared" si="6"/>
        <v>7544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1056</v>
      </c>
      <c r="R3" s="2">
        <v>11471460</v>
      </c>
      <c r="S3" s="2" t="s">
        <v>90</v>
      </c>
    </row>
    <row r="4" spans="1:19" x14ac:dyDescent="0.25">
      <c r="A4" s="4">
        <v>3</v>
      </c>
      <c r="B4" s="4">
        <f t="shared" si="0"/>
        <v>652</v>
      </c>
      <c r="C4" s="4">
        <f t="shared" si="1"/>
        <v>782.4</v>
      </c>
      <c r="D4" s="4">
        <f t="shared" si="2"/>
        <v>938.87999999999988</v>
      </c>
      <c r="E4" s="5">
        <f t="shared" si="3"/>
        <v>7910750</v>
      </c>
      <c r="F4" s="4">
        <f t="shared" si="4"/>
        <v>12133</v>
      </c>
      <c r="G4" s="4">
        <f t="shared" si="5"/>
        <v>10111</v>
      </c>
      <c r="H4" s="4">
        <f t="shared" si="6"/>
        <v>8426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652</v>
      </c>
      <c r="R4" s="2">
        <v>7910750</v>
      </c>
      <c r="S4" s="2" t="s">
        <v>91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52" t="s">
        <v>71</v>
      </c>
      <c r="G25" s="52">
        <v>714</v>
      </c>
    </row>
    <row r="26" spans="1:19" s="10" customFormat="1" x14ac:dyDescent="0.25">
      <c r="F26" s="52" t="s">
        <v>84</v>
      </c>
      <c r="G26" s="52">
        <v>696</v>
      </c>
    </row>
    <row r="27" spans="1:19" s="10" customFormat="1" x14ac:dyDescent="0.25">
      <c r="F27" s="52" t="s">
        <v>85</v>
      </c>
      <c r="G27" s="52">
        <v>96</v>
      </c>
    </row>
    <row r="28" spans="1:19" s="10" customFormat="1" x14ac:dyDescent="0.25">
      <c r="C28" s="67" t="s">
        <v>75</v>
      </c>
      <c r="D28" s="67" t="s">
        <v>87</v>
      </c>
      <c r="F28" s="52" t="s">
        <v>86</v>
      </c>
      <c r="G28" s="52">
        <f>G26+G27</f>
        <v>792</v>
      </c>
    </row>
    <row r="29" spans="1:19" s="10" customFormat="1" outlineLevel="1" x14ac:dyDescent="0.25">
      <c r="C29" s="67" t="s">
        <v>1</v>
      </c>
      <c r="D29" s="67">
        <v>8624525</v>
      </c>
      <c r="F29" s="52" t="s">
        <v>72</v>
      </c>
      <c r="G29" s="52"/>
      <c r="H29" s="10">
        <f>G29/G28</f>
        <v>0</v>
      </c>
    </row>
    <row r="30" spans="1:19" s="10" customFormat="1" outlineLevel="1" x14ac:dyDescent="0.25">
      <c r="F30" s="52" t="s">
        <v>73</v>
      </c>
      <c r="G30" s="52"/>
    </row>
    <row r="31" spans="1:19" s="10" customFormat="1" x14ac:dyDescent="0.25">
      <c r="C31" s="69"/>
      <c r="D31" s="69">
        <f>D29*0.9</f>
        <v>7762072.5</v>
      </c>
      <c r="F31" s="69" t="s">
        <v>74</v>
      </c>
      <c r="G31" s="69">
        <f>G29*G30</f>
        <v>0</v>
      </c>
      <c r="H31" s="10">
        <f>G31/D29</f>
        <v>0</v>
      </c>
    </row>
    <row r="32" spans="1:19" s="10" customFormat="1" x14ac:dyDescent="0.25">
      <c r="C32" s="69"/>
      <c r="D32" s="69"/>
      <c r="F32" s="69" t="s">
        <v>24</v>
      </c>
      <c r="G32" s="69">
        <f>G31*90%</f>
        <v>0</v>
      </c>
    </row>
    <row r="33" spans="3:7" s="10" customFormat="1" x14ac:dyDescent="0.25">
      <c r="C33" s="69"/>
      <c r="D33" s="69"/>
      <c r="F33" s="69" t="s">
        <v>25</v>
      </c>
      <c r="G33" s="69">
        <f>G31*80%</f>
        <v>0</v>
      </c>
    </row>
    <row r="34" spans="3:7" s="10" customFormat="1" x14ac:dyDescent="0.25">
      <c r="C34" s="69"/>
      <c r="D34" s="69"/>
    </row>
    <row r="35" spans="3:7" s="10" customFormat="1" x14ac:dyDescent="0.25">
      <c r="C35" s="69"/>
      <c r="D35" s="69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2024-11-14T09:15:49Z</dcterms:modified>
</cp:coreProperties>
</file>