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B\Opera House\Ishwarlal G Juthani\"/>
    </mc:Choice>
  </mc:AlternateContent>
  <xr:revisionPtr revIDLastSave="0" documentId="13_ncr:1_{3639A16D-A9B8-477E-9317-DEE9FF4510C6}" xr6:coauthVersionLast="36" xr6:coauthVersionMax="36" xr10:uidLastSave="{00000000-0000-0000-0000-000000000000}"/>
  <bookViews>
    <workbookView xWindow="0" yWindow="0" windowWidth="21570" windowHeight="7890" activeTab="1" xr2:uid="{00000000-000D-0000-FFFF-FFFF00000000}"/>
  </bookViews>
  <sheets>
    <sheet name="Sheet1" sheetId="13" r:id="rId1"/>
    <sheet name="20-20" sheetId="4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8" i="4" l="1"/>
  <c r="R38" i="4" l="1"/>
  <c r="R37" i="4"/>
  <c r="R36" i="4"/>
  <c r="R35" i="4"/>
  <c r="R34" i="4"/>
  <c r="R33" i="4"/>
  <c r="R32" i="4"/>
  <c r="R31" i="4"/>
  <c r="R30" i="4"/>
  <c r="R29" i="4"/>
  <c r="R22" i="4"/>
  <c r="R39" i="4" l="1"/>
  <c r="H21" i="4"/>
  <c r="H29" i="4" l="1"/>
  <c r="H23" i="4"/>
  <c r="I18" i="4"/>
  <c r="I19" i="4"/>
  <c r="I35" i="4"/>
  <c r="Q12" i="4" l="1"/>
  <c r="P12" i="4"/>
  <c r="P11" i="4"/>
  <c r="Q10" i="4"/>
  <c r="P9" i="4"/>
  <c r="Q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<sst xmlns="http://schemas.openxmlformats.org/spreadsheetml/2006/main" count="175" uniqueCount="32">
  <si>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</si>
  <si>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</si>
  <si>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</si>
  <si>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</si>
  <si>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</si>
  <si>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</si>
  <si>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</si>
  <si>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</si>
  <si>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</si>
  <si>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</si>
  <si>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</si>
  <si>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</si>
  <si>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</si>
  <si>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1002, 10th Floor, Veena Signature, Saibaba Nagar, Village - Kandivali , Boriwali West,</t>
  </si>
  <si>
    <t>agreemetn = 2.06.2016</t>
  </si>
  <si>
    <t>av</t>
  </si>
  <si>
    <t>sd</t>
  </si>
  <si>
    <t>rd</t>
  </si>
  <si>
    <t>mv</t>
  </si>
  <si>
    <t>bua</t>
  </si>
  <si>
    <t>fmv</t>
  </si>
  <si>
    <t>ca</t>
  </si>
  <si>
    <t>21.03.24</t>
  </si>
  <si>
    <t>29.11.23</t>
  </si>
  <si>
    <t>05.04.24</t>
  </si>
  <si>
    <t>mca</t>
  </si>
  <si>
    <t>28000/- on ca</t>
  </si>
  <si>
    <t>rent - 60 to 70 lakhs</t>
  </si>
  <si>
    <t>yoc - 2019 - site info</t>
  </si>
  <si>
    <t>rate  on ca</t>
  </si>
  <si>
    <t>previous report  - 2021</t>
  </si>
  <si>
    <t>parking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</si>
</sst>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0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47</xdr:row>
      <xdr:rowOff>172660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F26A30-83B5-4F5A-979F-4EA2FCC67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66896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448929</xdr:colOff>
      <xdr:row>46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6FD94A-DC4E-44F6-888F-8B19C342E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83329" cy="8621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161925</xdr:colOff>
      <xdr:row>21</xdr:row>
      <xdr:rowOff>78011</xdr:rowOff>
    </xdr:from>
    <xdr:to>
      <xdr:col>30</xdr:col>
      <xdr:colOff>106529</xdr:colOff>
      <xdr:row>39</xdr:row>
      <xdr:rowOff>10500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61841B-A97E-40A3-865D-4C25CCB43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39550" y="4650011"/>
          <a:ext cx="6040604" cy="3361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420350</xdr:colOff>
      <xdr:row>51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73C83E-00A0-429D-91A3-E23844778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54750" cy="85927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553718</xdr:colOff>
      <xdr:row>45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6CC80D-25E6-4E3F-963A-631AA4176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88118" cy="8554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48</xdr:row>
      <xdr:rowOff>20256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BA89F9-EC92-4B15-8DAC-74182E8A0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8640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238125</xdr:colOff>
      <xdr:row>53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AB0E59-2E86-410C-9C4B-F774E1856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553325" cy="89249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238125</xdr:colOff>
      <xdr:row>46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9BAF12-9D8B-42C4-A155-2342BB358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53325" cy="88677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46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3E8130-668F-4ACE-860D-F4DC76ADC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7153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467981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62971C-261A-422C-8B67-AF75F48AE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02381" cy="8630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2"/>
  <sheetViews>
    <sheetView tabSelected="1" topLeftCell="E1" zoomScaleNormal="100" workbookViewId="0">
      <selection activeCell="H7" sqref="H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1400</v>
      </c>
      <c r="C2" s="4">
        <f>B2*1.2</f>
        <v>1680</v>
      </c>
      <c r="D2" s="4">
        <f t="shared" ref="D2:D13" si="2">C2*1.2</f>
        <v>2016</v>
      </c>
      <c r="E2" s="5">
        <f t="shared" ref="E2:E13" si="3">R2</f>
        <v>36000000</v>
      </c>
      <c r="F2" s="10">
        <f t="shared" ref="F2:F13" si="4">ROUND((E2/B2),0)</f>
        <v>25714</v>
      </c>
      <c r="G2" s="10">
        <f t="shared" ref="G2:G13" si="5">ROUND((E2/C2),0)</f>
        <v>21429</v>
      </c>
      <c r="H2" s="10">
        <f t="shared" ref="H2:H13" si="6">ROUND((E2/D2),0)</f>
        <v>17857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1400</v>
      </c>
      <c r="R2" s="2">
        <v>36000000</v>
      </c>
      <c r="S2" s="8"/>
      <c r="T2" s="8"/>
    </row>
    <row r="3" spans="1:21" x14ac:dyDescent="0.25">
      <c r="A3" s="4">
        <f t="shared" si="0"/>
        <v>0</v>
      </c>
      <c r="B3" s="4">
        <f t="shared" si="1"/>
        <v>1040</v>
      </c>
      <c r="C3" s="4">
        <f t="shared" ref="C3:C15" si="9">B3*1.2</f>
        <v>1248</v>
      </c>
      <c r="D3" s="4">
        <f t="shared" si="2"/>
        <v>1497.6</v>
      </c>
      <c r="E3" s="5">
        <f t="shared" si="3"/>
        <v>34500000</v>
      </c>
      <c r="F3" s="10">
        <f t="shared" si="4"/>
        <v>33173</v>
      </c>
      <c r="G3" s="10">
        <f t="shared" si="5"/>
        <v>27644</v>
      </c>
      <c r="H3" s="10">
        <f t="shared" si="6"/>
        <v>23037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1040</v>
      </c>
      <c r="R3" s="2">
        <v>34500000</v>
      </c>
      <c r="S3" s="8"/>
      <c r="T3" s="8"/>
    </row>
    <row r="4" spans="1:21" x14ac:dyDescent="0.25">
      <c r="A4" s="4">
        <f t="shared" si="0"/>
        <v>0</v>
      </c>
      <c r="B4" s="4">
        <f t="shared" si="1"/>
        <v>1022</v>
      </c>
      <c r="C4" s="4">
        <f t="shared" si="9"/>
        <v>1226.3999999999999</v>
      </c>
      <c r="D4" s="4">
        <f t="shared" si="2"/>
        <v>1471.6799999999998</v>
      </c>
      <c r="E4" s="5">
        <f t="shared" si="3"/>
        <v>28000000</v>
      </c>
      <c r="F4" s="14">
        <f t="shared" si="4"/>
        <v>27397</v>
      </c>
      <c r="G4" s="10">
        <f t="shared" si="5"/>
        <v>22831</v>
      </c>
      <c r="H4" s="10">
        <f t="shared" si="6"/>
        <v>19026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1022</v>
      </c>
      <c r="R4" s="2">
        <v>28000000</v>
      </c>
      <c r="S4" s="8"/>
      <c r="T4" s="8"/>
    </row>
    <row r="5" spans="1:21" x14ac:dyDescent="0.25">
      <c r="A5" s="4">
        <f t="shared" si="0"/>
        <v>0</v>
      </c>
      <c r="B5" s="4">
        <f t="shared" si="1"/>
        <v>1040</v>
      </c>
      <c r="C5" s="4">
        <f t="shared" si="9"/>
        <v>1248</v>
      </c>
      <c r="D5" s="4">
        <f t="shared" si="2"/>
        <v>1497.6</v>
      </c>
      <c r="E5" s="5">
        <f t="shared" si="3"/>
        <v>36500000</v>
      </c>
      <c r="F5" s="10">
        <f t="shared" si="4"/>
        <v>35096</v>
      </c>
      <c r="G5" s="10">
        <f t="shared" si="5"/>
        <v>29247</v>
      </c>
      <c r="H5" s="10">
        <f t="shared" si="6"/>
        <v>24372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1040</v>
      </c>
      <c r="R5" s="2">
        <v>36500000</v>
      </c>
      <c r="S5" s="8"/>
      <c r="T5" s="8"/>
    </row>
    <row r="6" spans="1:21" x14ac:dyDescent="0.25">
      <c r="A6" s="4">
        <f t="shared" si="0"/>
        <v>0</v>
      </c>
      <c r="B6" s="4">
        <f t="shared" si="1"/>
        <v>1056</v>
      </c>
      <c r="C6" s="4">
        <f t="shared" si="9"/>
        <v>1267.2</v>
      </c>
      <c r="D6" s="4">
        <f t="shared" si="2"/>
        <v>1520.64</v>
      </c>
      <c r="E6" s="5">
        <f t="shared" si="3"/>
        <v>20000000</v>
      </c>
      <c r="F6" s="10">
        <f t="shared" si="4"/>
        <v>18939</v>
      </c>
      <c r="G6" s="10">
        <f t="shared" si="5"/>
        <v>15783</v>
      </c>
      <c r="H6" s="10">
        <f t="shared" si="6"/>
        <v>13152</v>
      </c>
      <c r="I6" s="4" t="e">
        <f>#REF!</f>
        <v>#REF!</v>
      </c>
      <c r="J6" s="4" t="str">
        <f t="shared" si="7"/>
        <v>21.03.24</v>
      </c>
      <c r="O6">
        <v>0</v>
      </c>
      <c r="P6">
        <f t="shared" si="8"/>
        <v>0</v>
      </c>
      <c r="Q6">
        <v>1056</v>
      </c>
      <c r="R6" s="2">
        <v>20000000</v>
      </c>
      <c r="S6" s="8" t="s">
        <v>22</v>
      </c>
      <c r="T6" s="8"/>
    </row>
    <row r="7" spans="1:21" x14ac:dyDescent="0.25">
      <c r="A7" s="4">
        <f t="shared" si="0"/>
        <v>0</v>
      </c>
      <c r="B7" s="4">
        <f t="shared" si="1"/>
        <v>1081</v>
      </c>
      <c r="C7" s="4">
        <f t="shared" si="9"/>
        <v>1297.2</v>
      </c>
      <c r="D7" s="4">
        <f t="shared" si="2"/>
        <v>1556.64</v>
      </c>
      <c r="E7" s="5">
        <f t="shared" si="3"/>
        <v>20000000</v>
      </c>
      <c r="F7" s="10">
        <f t="shared" si="4"/>
        <v>18501</v>
      </c>
      <c r="G7" s="10">
        <f t="shared" si="5"/>
        <v>15418</v>
      </c>
      <c r="H7" s="10">
        <f t="shared" si="6"/>
        <v>12848</v>
      </c>
      <c r="I7" s="4" t="e">
        <f>#REF!</f>
        <v>#REF!</v>
      </c>
      <c r="J7" s="4" t="str">
        <f t="shared" si="7"/>
        <v>29.11.23</v>
      </c>
      <c r="O7">
        <v>0</v>
      </c>
      <c r="P7">
        <f t="shared" si="8"/>
        <v>0</v>
      </c>
      <c r="Q7">
        <v>1081</v>
      </c>
      <c r="R7" s="2">
        <v>20000000</v>
      </c>
      <c r="S7" s="8" t="s">
        <v>23</v>
      </c>
      <c r="T7" s="8"/>
    </row>
    <row r="8" spans="1:21" x14ac:dyDescent="0.25">
      <c r="A8" s="4">
        <f t="shared" si="0"/>
        <v>0</v>
      </c>
      <c r="B8" s="4">
        <f t="shared" si="1"/>
        <v>418.33333333333337</v>
      </c>
      <c r="C8" s="4">
        <f t="shared" si="9"/>
        <v>502</v>
      </c>
      <c r="D8" s="4">
        <f t="shared" si="2"/>
        <v>602.4</v>
      </c>
      <c r="E8" s="5">
        <f t="shared" si="3"/>
        <v>10500000</v>
      </c>
      <c r="F8" s="10">
        <f t="shared" si="4"/>
        <v>25100</v>
      </c>
      <c r="G8" s="10">
        <f t="shared" si="5"/>
        <v>20916</v>
      </c>
      <c r="H8" s="10">
        <f t="shared" si="6"/>
        <v>17430</v>
      </c>
      <c r="I8" s="4" t="e">
        <f>#REF!</f>
        <v>#REF!</v>
      </c>
      <c r="J8" s="4" t="str">
        <f t="shared" si="7"/>
        <v>05.04.24</v>
      </c>
      <c r="O8">
        <v>0</v>
      </c>
      <c r="P8">
        <v>502</v>
      </c>
      <c r="Q8">
        <f t="shared" ref="Q8:Q12" si="10">P8/1.2</f>
        <v>418.33333333333337</v>
      </c>
      <c r="R8" s="2">
        <v>10500000</v>
      </c>
      <c r="S8" s="8" t="s">
        <v>24</v>
      </c>
      <c r="T8" s="8"/>
      <c r="U8">
        <f>F8*1.2</f>
        <v>30120</v>
      </c>
    </row>
    <row r="9" spans="1:21" x14ac:dyDescent="0.25">
      <c r="A9" s="4">
        <f t="shared" si="0"/>
        <v>0</v>
      </c>
      <c r="B9" s="4">
        <f t="shared" si="1"/>
        <v>450</v>
      </c>
      <c r="C9" s="4">
        <f t="shared" si="9"/>
        <v>540</v>
      </c>
      <c r="D9" s="4">
        <f t="shared" si="2"/>
        <v>648</v>
      </c>
      <c r="E9" s="5">
        <f t="shared" si="3"/>
        <v>12800000</v>
      </c>
      <c r="F9" s="14">
        <f t="shared" si="4"/>
        <v>28444</v>
      </c>
      <c r="G9" s="10">
        <f t="shared" si="5"/>
        <v>23704</v>
      </c>
      <c r="H9" s="10">
        <f t="shared" si="6"/>
        <v>19753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450</v>
      </c>
      <c r="R9" s="2">
        <v>12800000</v>
      </c>
      <c r="S9" s="8"/>
      <c r="T9" s="8"/>
    </row>
    <row r="10" spans="1:21" x14ac:dyDescent="0.25">
      <c r="A10" s="4">
        <f t="shared" si="0"/>
        <v>0</v>
      </c>
      <c r="B10" s="4">
        <f t="shared" si="1"/>
        <v>762.5</v>
      </c>
      <c r="C10" s="4">
        <f t="shared" si="9"/>
        <v>915</v>
      </c>
      <c r="D10" s="4">
        <f t="shared" si="2"/>
        <v>1098</v>
      </c>
      <c r="E10" s="5">
        <f t="shared" si="3"/>
        <v>20000000</v>
      </c>
      <c r="F10" s="10">
        <f t="shared" si="4"/>
        <v>26230</v>
      </c>
      <c r="G10" s="10">
        <f t="shared" si="5"/>
        <v>21858</v>
      </c>
      <c r="H10" s="10">
        <f t="shared" si="6"/>
        <v>18215</v>
      </c>
      <c r="I10" s="4" t="e">
        <f>#REF!</f>
        <v>#REF!</v>
      </c>
      <c r="J10" s="4">
        <f t="shared" si="7"/>
        <v>0</v>
      </c>
      <c r="O10">
        <v>0</v>
      </c>
      <c r="P10">
        <v>915</v>
      </c>
      <c r="Q10">
        <f t="shared" si="10"/>
        <v>762.5</v>
      </c>
      <c r="R10" s="2">
        <v>20000000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450</v>
      </c>
      <c r="C11" s="4">
        <f t="shared" si="9"/>
        <v>540</v>
      </c>
      <c r="D11" s="4">
        <f t="shared" si="2"/>
        <v>648</v>
      </c>
      <c r="E11" s="5">
        <f t="shared" si="3"/>
        <v>13500000</v>
      </c>
      <c r="F11" s="14">
        <f t="shared" si="4"/>
        <v>30000</v>
      </c>
      <c r="G11" s="10">
        <f t="shared" si="5"/>
        <v>25000</v>
      </c>
      <c r="H11" s="10">
        <f t="shared" si="6"/>
        <v>20833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450</v>
      </c>
      <c r="R11" s="2">
        <v>13500000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21</v>
      </c>
      <c r="H18">
        <v>998</v>
      </c>
      <c r="I18">
        <f>I19/H18</f>
        <v>1.2004340681362724</v>
      </c>
    </row>
    <row r="19" spans="7:24" x14ac:dyDescent="0.25">
      <c r="G19" t="s">
        <v>19</v>
      </c>
      <c r="H19">
        <v>1198</v>
      </c>
      <c r="I19">
        <f>111.3*10.764</f>
        <v>1198.0331999999999</v>
      </c>
    </row>
    <row r="20" spans="7:24" x14ac:dyDescent="0.25">
      <c r="G20" t="s">
        <v>29</v>
      </c>
      <c r="H20">
        <v>27500</v>
      </c>
    </row>
    <row r="21" spans="7:24" x14ac:dyDescent="0.25">
      <c r="G21" t="s">
        <v>20</v>
      </c>
      <c r="H21">
        <f>H20*H18</f>
        <v>27445000</v>
      </c>
      <c r="P21" t="s">
        <v>25</v>
      </c>
      <c r="X21" t="s">
        <v>30</v>
      </c>
    </row>
    <row r="22" spans="7:24" x14ac:dyDescent="0.25">
      <c r="G22" s="15" t="s">
        <v>31</v>
      </c>
      <c r="H22" s="15">
        <v>750000</v>
      </c>
      <c r="P22">
        <v>10</v>
      </c>
      <c r="Q22">
        <v>20.399999999999999</v>
      </c>
      <c r="R22">
        <f>Q22*P22</f>
        <v>204</v>
      </c>
    </row>
    <row r="23" spans="7:24" x14ac:dyDescent="0.25">
      <c r="G23" s="6"/>
      <c r="H23" s="15">
        <f>SUM(H18:H22)</f>
        <v>28224696</v>
      </c>
    </row>
    <row r="24" spans="7:24" x14ac:dyDescent="0.25">
      <c r="G24" s="6"/>
      <c r="H24" s="15"/>
    </row>
    <row r="25" spans="7:24" x14ac:dyDescent="0.25">
      <c r="G25" s="6"/>
      <c r="H25" s="15"/>
    </row>
    <row r="26" spans="7:24" x14ac:dyDescent="0.25">
      <c r="G26" s="6"/>
      <c r="H26" s="15"/>
    </row>
    <row r="27" spans="7:24" x14ac:dyDescent="0.25">
      <c r="G27" s="6"/>
      <c r="H27" s="15"/>
    </row>
    <row r="28" spans="7:24" x14ac:dyDescent="0.25">
      <c r="G28" s="6"/>
      <c r="H28" s="15"/>
    </row>
    <row r="29" spans="7:24" x14ac:dyDescent="0.25">
      <c r="H29">
        <f>H22+H21</f>
        <v>28195000</v>
      </c>
      <c r="I29" t="s">
        <v>28</v>
      </c>
      <c r="P29">
        <v>10.5</v>
      </c>
      <c r="Q29">
        <v>8</v>
      </c>
      <c r="R29">
        <f t="shared" ref="R29:R38" si="21">Q29*P29</f>
        <v>84</v>
      </c>
    </row>
    <row r="30" spans="7:24" x14ac:dyDescent="0.25">
      <c r="J30" t="s">
        <v>26</v>
      </c>
      <c r="P30" s="11">
        <v>13.4</v>
      </c>
      <c r="Q30" s="11">
        <v>9.8000000000000007</v>
      </c>
      <c r="R30">
        <f t="shared" si="21"/>
        <v>131.32000000000002</v>
      </c>
      <c r="T30" s="11"/>
      <c r="U30" s="11"/>
      <c r="V30" s="11"/>
      <c r="W30" s="11"/>
      <c r="X30" s="11"/>
    </row>
    <row r="31" spans="7:24" x14ac:dyDescent="0.25">
      <c r="H31" t="s">
        <v>14</v>
      </c>
      <c r="J31" t="s">
        <v>27</v>
      </c>
      <c r="P31" s="11">
        <v>13</v>
      </c>
      <c r="Q31" s="13">
        <v>10.6</v>
      </c>
      <c r="R31">
        <f t="shared" si="21"/>
        <v>137.79999999999998</v>
      </c>
      <c r="T31" s="13"/>
      <c r="U31" s="13"/>
      <c r="V31" s="11"/>
      <c r="W31" s="11"/>
      <c r="X31" s="11"/>
    </row>
    <row r="32" spans="7:24" x14ac:dyDescent="0.25">
      <c r="H32" t="s">
        <v>15</v>
      </c>
      <c r="I32">
        <v>20400000</v>
      </c>
      <c r="P32" s="11">
        <v>4.2</v>
      </c>
      <c r="Q32" s="11">
        <v>8</v>
      </c>
      <c r="R32">
        <f t="shared" si="21"/>
        <v>33.6</v>
      </c>
      <c r="T32" s="11"/>
      <c r="U32" s="11"/>
      <c r="V32" s="11"/>
      <c r="W32" s="11"/>
      <c r="X32" s="11"/>
    </row>
    <row r="33" spans="8:24" x14ac:dyDescent="0.25">
      <c r="H33" t="s">
        <v>16</v>
      </c>
      <c r="I33">
        <v>1020000</v>
      </c>
      <c r="P33" s="11">
        <v>14.2</v>
      </c>
      <c r="Q33" s="11">
        <v>9.8000000000000007</v>
      </c>
      <c r="R33">
        <f t="shared" si="21"/>
        <v>139.16</v>
      </c>
      <c r="T33" s="11"/>
      <c r="U33" s="11"/>
      <c r="V33" s="11"/>
      <c r="W33" s="11"/>
      <c r="X33" s="11"/>
    </row>
    <row r="34" spans="8:24" x14ac:dyDescent="0.25">
      <c r="H34" t="s">
        <v>17</v>
      </c>
      <c r="I34">
        <v>30000</v>
      </c>
      <c r="P34" s="11">
        <v>5.2</v>
      </c>
      <c r="Q34" s="11">
        <v>3.3</v>
      </c>
      <c r="R34">
        <f t="shared" si="21"/>
        <v>17.16</v>
      </c>
      <c r="T34" s="12"/>
      <c r="U34" s="12"/>
      <c r="V34" s="11"/>
      <c r="W34" s="11"/>
      <c r="X34" s="11"/>
    </row>
    <row r="35" spans="8:24" x14ac:dyDescent="0.25">
      <c r="I35">
        <f>SUM(I32:I34)</f>
        <v>21450000</v>
      </c>
      <c r="P35" s="11">
        <v>8.4</v>
      </c>
      <c r="Q35" s="11">
        <v>4</v>
      </c>
      <c r="R35">
        <f t="shared" si="21"/>
        <v>33.6</v>
      </c>
      <c r="T35" s="11"/>
      <c r="U35" s="11"/>
      <c r="V35" s="11"/>
      <c r="W35" s="11"/>
      <c r="X35" s="11"/>
    </row>
    <row r="36" spans="8:24" x14ac:dyDescent="0.25">
      <c r="H36" t="s">
        <v>18</v>
      </c>
      <c r="I36">
        <v>13579713</v>
      </c>
      <c r="P36" s="11">
        <v>7.9</v>
      </c>
      <c r="Q36" s="11">
        <v>14.1</v>
      </c>
      <c r="R36">
        <f t="shared" si="21"/>
        <v>111.39</v>
      </c>
      <c r="T36" s="11"/>
      <c r="U36" s="11"/>
      <c r="V36" s="11"/>
      <c r="W36" s="11"/>
      <c r="X36" s="11"/>
    </row>
    <row r="37" spans="8:24" x14ac:dyDescent="0.25">
      <c r="P37" s="11">
        <v>4.2</v>
      </c>
      <c r="Q37" s="11">
        <v>8</v>
      </c>
      <c r="R37">
        <f t="shared" si="21"/>
        <v>33.6</v>
      </c>
      <c r="T37" s="11"/>
      <c r="U37" s="11"/>
      <c r="V37" s="11"/>
      <c r="W37" s="11"/>
      <c r="X37" s="11"/>
    </row>
    <row r="38" spans="8:24" x14ac:dyDescent="0.25">
      <c r="P38" s="11">
        <v>15.7</v>
      </c>
      <c r="Q38" s="11">
        <v>3.3</v>
      </c>
      <c r="R38">
        <f t="shared" si="21"/>
        <v>51.809999999999995</v>
      </c>
      <c r="S38" s="6"/>
      <c r="T38" s="11"/>
      <c r="U38" s="11"/>
      <c r="V38" s="11"/>
      <c r="W38" s="11"/>
      <c r="X38" s="11"/>
    </row>
    <row r="39" spans="8:24" x14ac:dyDescent="0.25">
      <c r="P39" s="11"/>
      <c r="Q39" s="11"/>
      <c r="R39">
        <f>SUM(R22:R38)</f>
        <v>977.43999999999994</v>
      </c>
      <c r="S39" s="6"/>
      <c r="T39" s="11"/>
      <c r="U39" s="11"/>
      <c r="V39" s="11"/>
      <c r="W39" s="11"/>
      <c r="X39" s="11"/>
    </row>
    <row r="40" spans="8:24" x14ac:dyDescent="0.25">
      <c r="Q40" s="11"/>
      <c r="R40" s="11"/>
    </row>
    <row r="41" spans="8:24" x14ac:dyDescent="0.25">
      <c r="Q41" s="11"/>
      <c r="R41" s="11"/>
      <c r="T41" s="6"/>
    </row>
    <row r="42" spans="8:24" x14ac:dyDescent="0.25">
      <c r="P42" s="11"/>
      <c r="Q42" s="11"/>
      <c r="R42" s="11"/>
      <c r="S42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3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Sheet1</vt:lpstr>
      <vt:lpstr>20-20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2024-11-26T06:47:13Z</dcterms:modified>
</cp:coreProperties>
</file>