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- Fort\Anita Vijay Jain\"/>
    </mc:Choice>
  </mc:AlternateContent>
  <xr:revisionPtr revIDLastSave="0" documentId="13_ncr:1_{9482D0FB-270B-4C8C-8004-327E10E9CD5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Q15" i="4"/>
  <c r="P15" i="4"/>
  <c r="J15" i="4"/>
  <c r="I15" i="4"/>
  <c r="E15" i="4"/>
  <c r="B15" i="4"/>
  <c r="C15" i="4" s="1"/>
  <c r="D15" i="4" s="1"/>
  <c r="A15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H13" i="4" s="1"/>
  <c r="A13" i="4"/>
  <c r="P12" i="4"/>
  <c r="B12" i="4" s="1"/>
  <c r="C12" i="4" s="1"/>
  <c r="D12" i="4" s="1"/>
  <c r="J12" i="4"/>
  <c r="I12" i="4"/>
  <c r="E12" i="4"/>
  <c r="A12" i="4"/>
  <c r="P11" i="4"/>
  <c r="J11" i="4"/>
  <c r="I11" i="4"/>
  <c r="E11" i="4"/>
  <c r="B11" i="4"/>
  <c r="C11" i="4" s="1"/>
  <c r="D11" i="4" s="1"/>
  <c r="H11" i="4" s="1"/>
  <c r="A11" i="4"/>
  <c r="P10" i="4"/>
  <c r="J10" i="4"/>
  <c r="I10" i="4"/>
  <c r="E10" i="4"/>
  <c r="F10" i="4" s="1"/>
  <c r="C10" i="4"/>
  <c r="D10" i="4" s="1"/>
  <c r="H10" i="4" s="1"/>
  <c r="B10" i="4"/>
  <c r="A10" i="4"/>
  <c r="P9" i="4"/>
  <c r="J9" i="4"/>
  <c r="I9" i="4"/>
  <c r="E9" i="4"/>
  <c r="B9" i="4"/>
  <c r="C9" i="4" s="1"/>
  <c r="A9" i="4"/>
  <c r="Q8" i="4"/>
  <c r="P8" i="4"/>
  <c r="J8" i="4"/>
  <c r="I8" i="4"/>
  <c r="E8" i="4"/>
  <c r="B8" i="4"/>
  <c r="C8" i="4" s="1"/>
  <c r="A8" i="4"/>
  <c r="Q7" i="4"/>
  <c r="P7" i="4"/>
  <c r="J7" i="4"/>
  <c r="I7" i="4"/>
  <c r="E7" i="4"/>
  <c r="B7" i="4"/>
  <c r="F7" i="4" s="1"/>
  <c r="A7" i="4"/>
  <c r="Q6" i="4"/>
  <c r="P6" i="4"/>
  <c r="J6" i="4"/>
  <c r="I6" i="4"/>
  <c r="E6" i="4"/>
  <c r="B6" i="4"/>
  <c r="C6" i="4" s="1"/>
  <c r="A6" i="4"/>
  <c r="P5" i="4"/>
  <c r="J5" i="4"/>
  <c r="I5" i="4"/>
  <c r="E5" i="4"/>
  <c r="B5" i="4"/>
  <c r="C5" i="4" s="1"/>
  <c r="D5" i="4" s="1"/>
  <c r="A5" i="4"/>
  <c r="P4" i="4"/>
  <c r="J4" i="4"/>
  <c r="I4" i="4"/>
  <c r="E4" i="4"/>
  <c r="G4" i="4" s="1"/>
  <c r="D4" i="4"/>
  <c r="H4" i="4" s="1"/>
  <c r="C4" i="4"/>
  <c r="B4" i="4"/>
  <c r="A4" i="4"/>
  <c r="P3" i="4"/>
  <c r="J3" i="4"/>
  <c r="I3" i="4"/>
  <c r="E3" i="4"/>
  <c r="C3" i="4"/>
  <c r="D3" i="4" s="1"/>
  <c r="H3" i="4" s="1"/>
  <c r="B3" i="4"/>
  <c r="F3" i="4" s="1"/>
  <c r="A3" i="4"/>
  <c r="P2" i="4"/>
  <c r="J2" i="4"/>
  <c r="I2" i="4"/>
  <c r="E2" i="4"/>
  <c r="B2" i="4"/>
  <c r="C2" i="4" s="1"/>
  <c r="A2" i="4"/>
  <c r="D2" i="4" l="1"/>
  <c r="G2" i="4"/>
  <c r="D9" i="4"/>
  <c r="H9" i="4" s="1"/>
  <c r="G9" i="4"/>
  <c r="D8" i="4"/>
  <c r="H8" i="4" s="1"/>
  <c r="G8" i="4"/>
  <c r="H14" i="4"/>
  <c r="H2" i="4"/>
  <c r="H5" i="4"/>
  <c r="G11" i="4"/>
  <c r="D6" i="4"/>
  <c r="H6" i="4" s="1"/>
  <c r="G6" i="4"/>
  <c r="H12" i="4"/>
  <c r="H15" i="4"/>
  <c r="F2" i="4"/>
  <c r="F9" i="4"/>
  <c r="G10" i="4"/>
  <c r="F6" i="4"/>
  <c r="F12" i="4"/>
  <c r="F13" i="4"/>
  <c r="F14" i="4"/>
  <c r="F15" i="4"/>
  <c r="G3" i="4"/>
  <c r="F8" i="4"/>
  <c r="F5" i="4"/>
  <c r="C7" i="4"/>
  <c r="F4" i="4"/>
  <c r="G5" i="4"/>
  <c r="F11" i="4"/>
  <c r="G12" i="4"/>
  <c r="G13" i="4"/>
  <c r="G14" i="4"/>
  <c r="G15" i="4"/>
  <c r="S28" i="4"/>
  <c r="S22" i="4"/>
  <c r="S23" i="4"/>
  <c r="S24" i="4"/>
  <c r="S25" i="4"/>
  <c r="S26" i="4"/>
  <c r="S27" i="4"/>
  <c r="S29" i="4"/>
  <c r="S30" i="4"/>
  <c r="S31" i="4"/>
  <c r="S32" i="4"/>
  <c r="S33" i="4"/>
  <c r="S34" i="4"/>
  <c r="S35" i="4"/>
  <c r="S36" i="4"/>
  <c r="S38" i="4"/>
  <c r="S21" i="4"/>
  <c r="D7" i="4" l="1"/>
  <c r="H7" i="4" s="1"/>
  <c r="G7" i="4"/>
  <c r="S39" i="4"/>
  <c r="S41" i="4" s="1"/>
  <c r="I22" i="4"/>
  <c r="J21" i="4"/>
  <c r="J20" i="4"/>
  <c r="J19" i="4"/>
  <c r="I33" i="4" l="1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<sst xmlns="http://schemas.openxmlformats.org/spreadsheetml/2006/main" count="33" uniqueCount="30">
  <si>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</si>
  <si>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</si>
  <si>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</si>
  <si>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</si>
  <si>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</si>
  <si>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</si>
  <si>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</si>
  <si>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</si>
  <si>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</si>
  <si>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</si>
  <si>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</si>
  <si>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</si>
  <si>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</si>
  <si>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- 10.11.2017</t>
  </si>
  <si>
    <t>av</t>
  </si>
  <si>
    <t>sd</t>
  </si>
  <si>
    <t>rd</t>
  </si>
  <si>
    <t>mv</t>
  </si>
  <si>
    <t>ca</t>
  </si>
  <si>
    <t>rate</t>
  </si>
  <si>
    <t>fmv</t>
  </si>
  <si>
    <t>27.10.23</t>
  </si>
  <si>
    <t>25.10.23</t>
  </si>
  <si>
    <t>10.08.23</t>
  </si>
  <si>
    <t>mca</t>
  </si>
  <si>
    <t>cb</t>
  </si>
  <si>
    <t>encl</t>
  </si>
  <si>
    <t>Flat No. 101, 1st Floor, Wing - E, Roadpali Node, Village - Kalamboli, Navi Mumbai, State - Maharashtra, India</t>
  </si>
  <si>
    <t>Wing A = Wing E</t>
  </si>
  <si>
    <t>Wing B = Wing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</si>
</sst>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276225</xdr:colOff>
      <xdr:row>22</xdr:row>
      <xdr:rowOff>16144</xdr:rowOff>
    </xdr:from>
    <xdr:to>
      <xdr:col>28</xdr:col>
      <xdr:colOff>554144</xdr:colOff>
      <xdr:row>29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8968E-ECA9-4187-9B3D-1F9EB17A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0" y="4778644"/>
          <a:ext cx="5764319" cy="1412606"/>
        </a:xfrm>
        <a:prstGeom prst="rect">
          <a:avLst/>
        </a:prstGeom>
      </xdr:spPr>
    </xdr:pic>
    <xdr:clientData/>
  </xdr:twoCellAnchor>
  <xdr:twoCellAnchor editAs="oneCell">
    <xdr:from>
      <xdr:col>19</xdr:col>
      <xdr:colOff>214750</xdr:colOff>
      <xdr:row>33</xdr:row>
      <xdr:rowOff>123824</xdr:rowOff>
    </xdr:from>
    <xdr:to>
      <xdr:col>31</xdr:col>
      <xdr:colOff>361950</xdr:colOff>
      <xdr:row>60</xdr:row>
      <xdr:rowOff>114299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624EBB-447A-4636-B97E-C16C8D40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2775" y="6981824"/>
          <a:ext cx="7462400" cy="5133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3</xdr:row>
      <xdr:rowOff>57150</xdr:rowOff>
    </xdr:from>
    <xdr:to>
      <xdr:col>16</xdr:col>
      <xdr:colOff>401322</xdr:colOff>
      <xdr:row>48</xdr:row>
      <xdr:rowOff>134557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D56A9-4792-4F84-BD80-359CB502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628650"/>
          <a:ext cx="9116697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B32BF-9AB0-4623-B9AC-A5526B1F1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487034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C4CC9-A82B-4D91-A227-9B09DB96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21434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534666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3FFFF-C411-4ED6-ACFF-F08E2ED6E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69066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EF31F-3B91-44EE-8BC1-CDA2DB18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E78E6-F272-4FD4-817F-D26A7317E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582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2BD28B-3CC9-46EC-B8DC-CBCA40A1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582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A29384-D01F-405A-A84D-47C1753AB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C3CE52-156E-4E56-BC8B-D323D527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topLeftCell="C1" zoomScaleNormal="100" workbookViewId="0">
      <selection activeCell="Q13" sqref="Q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461</v>
      </c>
      <c r="C2" s="4">
        <f>B2*1.2</f>
        <v>553.19999999999993</v>
      </c>
      <c r="D2" s="4">
        <f t="shared" ref="D2:D15" si="2">C2*1.2</f>
        <v>663.83999999999992</v>
      </c>
      <c r="E2" s="5">
        <f t="shared" ref="E2:E15" si="3">R2</f>
        <v>5800000</v>
      </c>
      <c r="F2" s="10">
        <f t="shared" ref="F2:F15" si="4">ROUND((E2/B2),0)</f>
        <v>12581</v>
      </c>
      <c r="G2" s="10">
        <f t="shared" ref="G2:G15" si="5">ROUND((E2/C2),0)</f>
        <v>10484</v>
      </c>
      <c r="H2" s="10">
        <f t="shared" ref="H2:H15" si="6">ROUND((E2/D2),0)</f>
        <v>8737</v>
      </c>
      <c r="I2" s="4" t="e">
        <f>#REF!</f>
        <v>#REF!</v>
      </c>
      <c r="J2" s="4">
        <f t="shared" ref="J2:J15" si="7">S2</f>
        <v>0</v>
      </c>
      <c r="O2">
        <v>0</v>
      </c>
      <c r="P2">
        <f t="shared" ref="P2:Q15" si="8">O2/1.2</f>
        <v>0</v>
      </c>
      <c r="Q2">
        <v>461</v>
      </c>
      <c r="R2" s="2">
        <v>5800000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420</v>
      </c>
      <c r="C3" s="4">
        <f t="shared" ref="C3:C15" si="9">B3*1.2</f>
        <v>504</v>
      </c>
      <c r="D3" s="4">
        <f t="shared" si="2"/>
        <v>604.79999999999995</v>
      </c>
      <c r="E3" s="5">
        <f t="shared" si="3"/>
        <v>5700000</v>
      </c>
      <c r="F3" s="10">
        <f t="shared" si="4"/>
        <v>13571</v>
      </c>
      <c r="G3" s="10">
        <f t="shared" si="5"/>
        <v>11310</v>
      </c>
      <c r="H3" s="10">
        <f t="shared" si="6"/>
        <v>9425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420</v>
      </c>
      <c r="R3" s="2">
        <v>5700000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6000000</v>
      </c>
      <c r="F4" s="10">
        <f t="shared" si="4"/>
        <v>13333</v>
      </c>
      <c r="G4" s="10">
        <f t="shared" si="5"/>
        <v>11111</v>
      </c>
      <c r="H4" s="10">
        <f t="shared" si="6"/>
        <v>9259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420</v>
      </c>
      <c r="C5" s="4">
        <f t="shared" si="9"/>
        <v>504</v>
      </c>
      <c r="D5" s="4">
        <f t="shared" si="2"/>
        <v>604.79999999999995</v>
      </c>
      <c r="E5" s="5">
        <f t="shared" si="3"/>
        <v>6000000</v>
      </c>
      <c r="F5" s="10">
        <f t="shared" si="4"/>
        <v>14286</v>
      </c>
      <c r="G5" s="10">
        <f t="shared" si="5"/>
        <v>11905</v>
      </c>
      <c r="H5" s="10">
        <f t="shared" si="6"/>
        <v>9921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420</v>
      </c>
      <c r="R5" s="2">
        <v>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264.04091999999997</v>
      </c>
      <c r="C6" s="4">
        <f t="shared" si="9"/>
        <v>316.84910399999995</v>
      </c>
      <c r="D6" s="4">
        <f t="shared" si="2"/>
        <v>380.21892479999991</v>
      </c>
      <c r="E6" s="5">
        <f t="shared" si="3"/>
        <v>4495000</v>
      </c>
      <c r="F6" s="10">
        <f t="shared" si="4"/>
        <v>17024</v>
      </c>
      <c r="G6" s="10">
        <f t="shared" si="5"/>
        <v>14187</v>
      </c>
      <c r="H6" s="10">
        <f t="shared" si="6"/>
        <v>11822</v>
      </c>
      <c r="I6" s="4" t="e">
        <f>#REF!</f>
        <v>#REF!</v>
      </c>
      <c r="J6" s="4" t="str">
        <f t="shared" si="7"/>
        <v>27.10.23</v>
      </c>
      <c r="O6">
        <v>0</v>
      </c>
      <c r="P6">
        <f t="shared" si="8"/>
        <v>0</v>
      </c>
      <c r="Q6">
        <f>24.53*10.764</f>
        <v>264.04091999999997</v>
      </c>
      <c r="R6" s="2">
        <v>4495000</v>
      </c>
      <c r="S6" s="8" t="s">
        <v>21</v>
      </c>
      <c r="T6" s="8">
        <v>4</v>
      </c>
    </row>
    <row r="7" spans="1:20" x14ac:dyDescent="0.25">
      <c r="A7" s="4">
        <f t="shared" si="0"/>
        <v>0</v>
      </c>
      <c r="B7" s="4">
        <f t="shared" si="1"/>
        <v>451.5498</v>
      </c>
      <c r="C7" s="4">
        <f t="shared" si="9"/>
        <v>541.85975999999994</v>
      </c>
      <c r="D7" s="4">
        <f t="shared" si="2"/>
        <v>650.2317119999999</v>
      </c>
      <c r="E7" s="5">
        <f t="shared" si="3"/>
        <v>7500000</v>
      </c>
      <c r="F7" s="10">
        <f t="shared" si="4"/>
        <v>16609</v>
      </c>
      <c r="G7" s="10">
        <f t="shared" si="5"/>
        <v>13841</v>
      </c>
      <c r="H7" s="10">
        <f t="shared" si="6"/>
        <v>11534</v>
      </c>
      <c r="I7" s="4" t="e">
        <f>#REF!</f>
        <v>#REF!</v>
      </c>
      <c r="J7" s="4" t="str">
        <f t="shared" si="7"/>
        <v>25.10.23</v>
      </c>
      <c r="O7">
        <v>0</v>
      </c>
      <c r="P7">
        <f t="shared" si="8"/>
        <v>0</v>
      </c>
      <c r="Q7">
        <f>41.95*10.764</f>
        <v>451.5498</v>
      </c>
      <c r="R7" s="2">
        <v>7500000</v>
      </c>
      <c r="S7" s="8" t="s">
        <v>22</v>
      </c>
      <c r="T7" s="8">
        <v>3</v>
      </c>
    </row>
    <row r="8" spans="1:20" x14ac:dyDescent="0.25">
      <c r="A8" s="4">
        <f t="shared" si="0"/>
        <v>0</v>
      </c>
      <c r="B8" s="4">
        <f t="shared" si="1"/>
        <v>451.5498</v>
      </c>
      <c r="C8" s="4">
        <f t="shared" si="9"/>
        <v>541.85975999999994</v>
      </c>
      <c r="D8" s="4">
        <f t="shared" si="2"/>
        <v>650.2317119999999</v>
      </c>
      <c r="E8" s="5">
        <f t="shared" si="3"/>
        <v>6500000</v>
      </c>
      <c r="F8" s="14">
        <f t="shared" si="4"/>
        <v>14395</v>
      </c>
      <c r="G8" s="10">
        <f t="shared" si="5"/>
        <v>11996</v>
      </c>
      <c r="H8" s="10">
        <f t="shared" si="6"/>
        <v>9996</v>
      </c>
      <c r="I8" s="4" t="e">
        <f>#REF!</f>
        <v>#REF!</v>
      </c>
      <c r="J8" s="4" t="str">
        <f t="shared" si="7"/>
        <v>10.08.23</v>
      </c>
      <c r="O8">
        <v>0</v>
      </c>
      <c r="P8">
        <f t="shared" si="8"/>
        <v>0</v>
      </c>
      <c r="Q8">
        <f>41.95*10.764</f>
        <v>451.5498</v>
      </c>
      <c r="R8" s="2">
        <v>6500000</v>
      </c>
      <c r="S8" s="8" t="s">
        <v>23</v>
      </c>
      <c r="T8" s="8">
        <v>7</v>
      </c>
    </row>
    <row r="9" spans="1:20" x14ac:dyDescent="0.25">
      <c r="A9" s="4">
        <f t="shared" si="0"/>
        <v>0</v>
      </c>
      <c r="B9" s="4">
        <f t="shared" si="1"/>
        <v>327</v>
      </c>
      <c r="C9" s="4">
        <f t="shared" si="9"/>
        <v>392.4</v>
      </c>
      <c r="D9" s="4">
        <f t="shared" si="2"/>
        <v>470.87999999999994</v>
      </c>
      <c r="E9" s="5">
        <f t="shared" si="3"/>
        <v>5195000</v>
      </c>
      <c r="F9" s="14">
        <f t="shared" si="4"/>
        <v>15887</v>
      </c>
      <c r="G9" s="10">
        <f t="shared" si="5"/>
        <v>13239</v>
      </c>
      <c r="H9" s="10">
        <f t="shared" si="6"/>
        <v>11033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327</v>
      </c>
      <c r="R9" s="2">
        <v>5195000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670</v>
      </c>
      <c r="C10" s="4">
        <f t="shared" si="9"/>
        <v>804</v>
      </c>
      <c r="D10" s="4">
        <f t="shared" si="2"/>
        <v>964.8</v>
      </c>
      <c r="E10" s="5">
        <f t="shared" si="3"/>
        <v>9500000</v>
      </c>
      <c r="F10" s="10">
        <f t="shared" si="4"/>
        <v>14179</v>
      </c>
      <c r="G10" s="10">
        <f t="shared" si="5"/>
        <v>11816</v>
      </c>
      <c r="H10" s="10">
        <f t="shared" si="6"/>
        <v>9847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670</v>
      </c>
      <c r="R10" s="2">
        <v>9500000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506</v>
      </c>
      <c r="C11" s="4">
        <f t="shared" si="9"/>
        <v>607.19999999999993</v>
      </c>
      <c r="D11" s="4">
        <f t="shared" si="2"/>
        <v>728.63999999999987</v>
      </c>
      <c r="E11" s="5">
        <f t="shared" si="3"/>
        <v>8037000</v>
      </c>
      <c r="F11" s="14">
        <f t="shared" si="4"/>
        <v>15883</v>
      </c>
      <c r="G11" s="10">
        <f t="shared" si="5"/>
        <v>13236</v>
      </c>
      <c r="H11" s="10">
        <f t="shared" si="6"/>
        <v>11030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506</v>
      </c>
      <c r="R11" s="2">
        <v>8037000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351</v>
      </c>
      <c r="C12" s="4">
        <f t="shared" si="9"/>
        <v>421.2</v>
      </c>
      <c r="D12" s="4">
        <f t="shared" si="2"/>
        <v>505.43999999999994</v>
      </c>
      <c r="E12" s="5">
        <f t="shared" si="3"/>
        <v>5500000</v>
      </c>
      <c r="F12" s="10">
        <f t="shared" si="4"/>
        <v>15670</v>
      </c>
      <c r="G12" s="10">
        <f t="shared" si="5"/>
        <v>13058</v>
      </c>
      <c r="H12" s="10">
        <f t="shared" si="6"/>
        <v>10882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351</v>
      </c>
      <c r="R12" s="2">
        <v>5500000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10" t="e">
        <f t="shared" si="4"/>
        <v>#DIV/0!</v>
      </c>
      <c r="G14" s="10" t="e">
        <f t="shared" si="5"/>
        <v>#DIV/0!</v>
      </c>
      <c r="H14" s="4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10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 t="e">
        <f>#REF!</f>
        <v>#REF!</v>
      </c>
      <c r="J15" s="4">
        <f t="shared" si="7"/>
        <v>0</v>
      </c>
      <c r="O15">
        <v>0</v>
      </c>
      <c r="P15">
        <f t="shared" si="8"/>
        <v>0</v>
      </c>
      <c r="Q15">
        <f t="shared" si="8"/>
        <v>0</v>
      </c>
      <c r="R15" s="2">
        <v>0</v>
      </c>
      <c r="S15" s="8"/>
      <c r="T15" s="8"/>
    </row>
    <row r="18" spans="7:24" x14ac:dyDescent="0.25">
      <c r="H18" t="s">
        <v>27</v>
      </c>
    </row>
    <row r="19" spans="7:24" x14ac:dyDescent="0.25">
      <c r="H19" t="s">
        <v>18</v>
      </c>
      <c r="I19">
        <v>425</v>
      </c>
      <c r="J19">
        <f>39.507*10.746</f>
        <v>424.54222199999998</v>
      </c>
    </row>
    <row r="20" spans="7:24" x14ac:dyDescent="0.25">
      <c r="H20" t="s">
        <v>25</v>
      </c>
      <c r="I20">
        <v>71</v>
      </c>
      <c r="J20">
        <f>6.615*10.764</f>
        <v>71.203859999999992</v>
      </c>
      <c r="Q20" t="s">
        <v>24</v>
      </c>
    </row>
    <row r="21" spans="7:24" x14ac:dyDescent="0.25">
      <c r="H21" t="s">
        <v>26</v>
      </c>
      <c r="I21">
        <v>91</v>
      </c>
      <c r="J21">
        <f>8.495*10.764</f>
        <v>91.440179999999984</v>
      </c>
      <c r="Q21">
        <v>11.03</v>
      </c>
      <c r="R21">
        <v>15.36</v>
      </c>
      <c r="S21">
        <f>R21*Q21</f>
        <v>169.42079999999999</v>
      </c>
    </row>
    <row r="22" spans="7:24" x14ac:dyDescent="0.25">
      <c r="I22">
        <f>SUM(I19:I21)</f>
        <v>587</v>
      </c>
      <c r="Q22">
        <v>8.82</v>
      </c>
      <c r="R22">
        <v>7.69</v>
      </c>
      <c r="S22">
        <f t="shared" ref="S22:S38" si="10">R22*Q22</f>
        <v>67.825800000000001</v>
      </c>
    </row>
    <row r="23" spans="7:24" x14ac:dyDescent="0.25">
      <c r="H23" t="s">
        <v>19</v>
      </c>
      <c r="I23">
        <v>15500</v>
      </c>
      <c r="Q23">
        <v>4.13</v>
      </c>
      <c r="R23">
        <v>2.83</v>
      </c>
      <c r="S23">
        <f t="shared" si="10"/>
        <v>11.687900000000001</v>
      </c>
    </row>
    <row r="24" spans="7:24" x14ac:dyDescent="0.25">
      <c r="H24" t="s">
        <v>20</v>
      </c>
      <c r="I24">
        <f>I23*I22</f>
        <v>9098500</v>
      </c>
      <c r="Q24">
        <v>11.67</v>
      </c>
      <c r="R24">
        <v>11.05</v>
      </c>
      <c r="S24">
        <f t="shared" si="10"/>
        <v>128.95350000000002</v>
      </c>
    </row>
    <row r="25" spans="7:24" x14ac:dyDescent="0.25">
      <c r="G25" s="6"/>
      <c r="H25" s="6"/>
      <c r="Q25">
        <v>3.75</v>
      </c>
      <c r="R25">
        <v>6.81</v>
      </c>
      <c r="S25">
        <f t="shared" si="10"/>
        <v>25.537499999999998</v>
      </c>
    </row>
    <row r="26" spans="7:24" x14ac:dyDescent="0.25">
      <c r="Q26">
        <v>7.59</v>
      </c>
      <c r="R26">
        <v>3.73</v>
      </c>
      <c r="S26">
        <f t="shared" si="10"/>
        <v>28.310700000000001</v>
      </c>
    </row>
    <row r="27" spans="7:24" x14ac:dyDescent="0.25">
      <c r="P27" s="11"/>
      <c r="Q27" s="11">
        <v>8.8800000000000008</v>
      </c>
      <c r="R27" s="15">
        <v>11.41</v>
      </c>
      <c r="S27">
        <f t="shared" si="10"/>
        <v>101.32080000000001</v>
      </c>
      <c r="T27" s="11"/>
      <c r="U27" s="11"/>
      <c r="V27" s="11"/>
      <c r="W27" s="11"/>
      <c r="X27" s="11"/>
    </row>
    <row r="28" spans="7:24" x14ac:dyDescent="0.25">
      <c r="P28" s="11"/>
      <c r="Q28" s="11"/>
      <c r="R28" s="16"/>
      <c r="S28" s="6">
        <f>SUM(S21:S27)</f>
        <v>533.05700000000002</v>
      </c>
      <c r="T28" s="13"/>
      <c r="U28" s="13"/>
      <c r="V28" s="11"/>
      <c r="W28" s="11"/>
      <c r="X28" s="11"/>
    </row>
    <row r="29" spans="7:24" x14ac:dyDescent="0.25">
      <c r="H29" t="s">
        <v>13</v>
      </c>
      <c r="P29" s="11"/>
      <c r="Q29" s="11"/>
      <c r="R29" s="11"/>
      <c r="S29">
        <f t="shared" si="10"/>
        <v>0</v>
      </c>
      <c r="T29" s="11"/>
      <c r="U29" s="11"/>
      <c r="V29" s="11"/>
      <c r="W29" s="11"/>
      <c r="X29" s="11"/>
    </row>
    <row r="30" spans="7:24" x14ac:dyDescent="0.25">
      <c r="H30" t="s">
        <v>14</v>
      </c>
      <c r="I30">
        <v>5300000</v>
      </c>
      <c r="P30" s="11"/>
      <c r="Q30" s="11">
        <v>2.6</v>
      </c>
      <c r="R30" s="15">
        <v>7.56</v>
      </c>
      <c r="S30">
        <f t="shared" si="10"/>
        <v>19.655999999999999</v>
      </c>
      <c r="T30" s="11"/>
      <c r="U30" s="11"/>
      <c r="V30" s="11"/>
      <c r="W30" s="11"/>
      <c r="X30" s="11"/>
    </row>
    <row r="31" spans="7:24" x14ac:dyDescent="0.25">
      <c r="H31" t="s">
        <v>15</v>
      </c>
      <c r="I31">
        <v>318000</v>
      </c>
      <c r="P31" s="11"/>
      <c r="Q31" s="11">
        <v>2.3199999999999998</v>
      </c>
      <c r="R31" s="15">
        <v>9.8000000000000007</v>
      </c>
      <c r="S31">
        <f t="shared" si="10"/>
        <v>22.736000000000001</v>
      </c>
      <c r="T31" s="12"/>
      <c r="U31" s="12"/>
      <c r="V31" s="11"/>
      <c r="W31" s="11"/>
      <c r="X31" s="11"/>
    </row>
    <row r="32" spans="7:24" x14ac:dyDescent="0.25">
      <c r="H32" t="s">
        <v>16</v>
      </c>
      <c r="I32">
        <v>30000</v>
      </c>
      <c r="P32" s="11"/>
      <c r="Q32" s="11">
        <v>1.69</v>
      </c>
      <c r="R32" s="15">
        <v>6.0720000000000001</v>
      </c>
      <c r="S32">
        <f t="shared" si="10"/>
        <v>10.26168</v>
      </c>
      <c r="T32" s="11"/>
      <c r="U32" s="11"/>
      <c r="V32" s="11" t="s">
        <v>28</v>
      </c>
      <c r="W32" s="11"/>
      <c r="X32" s="11"/>
    </row>
    <row r="33" spans="8:24" x14ac:dyDescent="0.25">
      <c r="I33">
        <f>SUM(I30:I32)</f>
        <v>5648000</v>
      </c>
      <c r="P33" s="11"/>
      <c r="Q33" s="11">
        <v>1.79</v>
      </c>
      <c r="R33" s="15">
        <v>6.96</v>
      </c>
      <c r="S33">
        <f t="shared" si="10"/>
        <v>12.458400000000001</v>
      </c>
      <c r="T33" s="11"/>
      <c r="U33" s="11"/>
      <c r="V33" t="s">
        <v>29</v>
      </c>
      <c r="X33" s="11"/>
    </row>
    <row r="34" spans="8:24" x14ac:dyDescent="0.25">
      <c r="H34" t="s">
        <v>17</v>
      </c>
      <c r="I34">
        <v>3443256</v>
      </c>
      <c r="P34" s="11"/>
      <c r="Q34" s="12">
        <v>3.23</v>
      </c>
      <c r="R34" s="15">
        <v>8.2100000000000009</v>
      </c>
      <c r="S34">
        <f t="shared" si="10"/>
        <v>26.518300000000004</v>
      </c>
      <c r="T34" s="11"/>
      <c r="U34" s="11"/>
      <c r="X34" s="11"/>
    </row>
    <row r="35" spans="8:24" x14ac:dyDescent="0.25">
      <c r="P35" s="11"/>
      <c r="Q35" s="11">
        <v>27.45</v>
      </c>
      <c r="R35" s="15">
        <v>32.4</v>
      </c>
      <c r="S35">
        <f t="shared" si="10"/>
        <v>889.37999999999988</v>
      </c>
      <c r="T35" s="11"/>
      <c r="U35" s="11"/>
      <c r="V35" s="11"/>
      <c r="W35" s="11"/>
      <c r="X35" s="11"/>
    </row>
    <row r="36" spans="8:24" x14ac:dyDescent="0.25">
      <c r="P36" s="11"/>
      <c r="Q36" s="11">
        <v>12.29</v>
      </c>
      <c r="R36" s="15">
        <v>7.31</v>
      </c>
      <c r="S36">
        <f t="shared" si="10"/>
        <v>89.839899999999986</v>
      </c>
      <c r="T36" s="11"/>
      <c r="U36" s="11"/>
      <c r="V36" s="11"/>
      <c r="W36" s="11"/>
      <c r="X36" s="11"/>
    </row>
    <row r="37" spans="8:24" x14ac:dyDescent="0.25">
      <c r="Q37" s="11">
        <v>6.24</v>
      </c>
      <c r="R37" s="15">
        <v>12.93</v>
      </c>
      <c r="S37">
        <v>7.62</v>
      </c>
    </row>
    <row r="38" spans="8:24" x14ac:dyDescent="0.25">
      <c r="Q38" s="11">
        <v>2.73</v>
      </c>
      <c r="R38" s="15">
        <v>7.63</v>
      </c>
      <c r="S38">
        <f t="shared" si="10"/>
        <v>20.829899999999999</v>
      </c>
      <c r="T38" s="6"/>
    </row>
    <row r="39" spans="8:24" x14ac:dyDescent="0.25">
      <c r="P39" s="11"/>
      <c r="Q39" s="11"/>
      <c r="R39" s="11"/>
      <c r="S39" s="6">
        <f>SUM(S29:S38)</f>
        <v>1099.3001799999997</v>
      </c>
    </row>
    <row r="40" spans="8:24" x14ac:dyDescent="0.25">
      <c r="P40" s="11"/>
      <c r="Q40" s="11"/>
    </row>
    <row r="41" spans="8:24" x14ac:dyDescent="0.25">
      <c r="P41" s="11"/>
      <c r="Q41" s="11"/>
      <c r="S41" s="6">
        <f>S39+S28</f>
        <v>1632.3571799999997</v>
      </c>
    </row>
    <row r="42" spans="8:24" x14ac:dyDescent="0.25">
      <c r="P42" s="11"/>
      <c r="Q42" s="12"/>
    </row>
    <row r="43" spans="8:24" x14ac:dyDescent="0.25">
      <c r="P43" s="11"/>
      <c r="Q43" s="11"/>
    </row>
    <row r="44" spans="8:24" x14ac:dyDescent="0.25">
      <c r="P44" s="11"/>
      <c r="Q44" s="12"/>
    </row>
    <row r="45" spans="8:24" x14ac:dyDescent="0.25">
      <c r="Q45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J38" sqref="J38:J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2024-12-31T10:02:00Z</dcterms:modified>
</cp:coreProperties>
</file>