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Kalyan\Puneet Shah\"/>
    </mc:Choice>
  </mc:AlternateContent>
  <xr:revisionPtr revIDLastSave="0" documentId="13_ncr:1_{92921083-B76B-4C0D-A4B5-5375EE86860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6" sheetId="18" r:id="rId6"/>
    <sheet name="Sheet5" sheetId="17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0" i="4" l="1"/>
  <c r="G27" i="4" l="1"/>
  <c r="Q5" i="4"/>
  <c r="Q4" i="4"/>
  <c r="C3" i="4"/>
  <c r="C6" i="4"/>
  <c r="C7" i="4"/>
  <c r="C8" i="4"/>
  <c r="C9" i="4"/>
  <c r="C10" i="4"/>
  <c r="C12" i="4"/>
  <c r="C13" i="4"/>
  <c r="C14" i="4"/>
  <c r="C15" i="4"/>
  <c r="C2" i="4"/>
  <c r="F21" i="4"/>
  <c r="P5" i="4"/>
  <c r="P4" i="4"/>
  <c r="F30" i="4"/>
  <c r="P7" i="4"/>
  <c r="P6" i="4"/>
  <c r="P3" i="4"/>
  <c r="P2" i="4"/>
  <c r="G19" i="4"/>
  <c r="Q12" i="4" l="1"/>
  <c r="P12" i="4"/>
  <c r="P11" i="4"/>
  <c r="P10" i="4"/>
  <c r="P9" i="4"/>
  <c r="P8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A10" i="4"/>
  <c r="B9" i="4"/>
  <c r="A9" i="4"/>
  <c r="B8" i="4"/>
  <c r="A8" i="4"/>
  <c r="A7" i="4"/>
  <c r="B6" i="4"/>
  <c r="A6" i="4"/>
  <c r="B5" i="4"/>
  <c r="C5" i="4" s="1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<sst xmlns="http://schemas.openxmlformats.org/spreadsheetml/2006/main" count="31" uniqueCount="28">
  <si>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</si>
  <si>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</si>
  <si>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</si>
  <si>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</si>
  <si>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</si>
  <si>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</si>
  <si>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</si>
  <si>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</si>
  <si>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</si>
  <si>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</si>
  <si>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</si>
  <si>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</si>
  <si>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</si>
  <si>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</si>
  <si>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 on ca</t>
  </si>
  <si>
    <t>fmv</t>
  </si>
  <si>
    <t>f. no. 1601, 16th floor, new bldg. no. 2, nahur vivekanand chsl, sarvodaya nagar, jain mandir road, mulund west</t>
  </si>
  <si>
    <t>rera ca</t>
  </si>
  <si>
    <t>30.08.24</t>
  </si>
  <si>
    <t>agreement - 31.10.24</t>
  </si>
  <si>
    <t>av</t>
  </si>
  <si>
    <t>sd</t>
  </si>
  <si>
    <t>rd</t>
  </si>
  <si>
    <t>mv</t>
  </si>
  <si>
    <t>18.08.24</t>
  </si>
  <si>
    <t>20.02.24</t>
  </si>
  <si>
    <t>16.10.23</t>
  </si>
  <si>
    <t>15.12.22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</si>
</sst>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18</xdr:row>
      <xdr:rowOff>0</xdr:rowOff>
    </xdr:from>
    <xdr:to>
      <xdr:col>27</xdr:col>
      <xdr:colOff>391468</xdr:colOff>
      <xdr:row>58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99F2A-C7A2-4160-A71C-CCBCDAEF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2125" y="4000500"/>
          <a:ext cx="6754168" cy="77544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DE3B4-084B-49D3-B483-4E8CB7BC6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15</xdr:col>
      <xdr:colOff>353663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8EDF9-435A-4A57-8D66-7078B5E4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8869013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9F0962-0C4A-4146-953F-496116CB5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55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C81D26-5391-419F-AF09-7B63A4AC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382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3A94C3-280C-4F46-B89E-68D91A9BE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382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F5EAB-0AEA-47D6-B6C7-FC2963B7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21</xdr:col>
      <xdr:colOff>391771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A24E5C-0F1B-4BA6-B3BC-BF0E579A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8926171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53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FDFD43-FBDC-4C84-960D-069DCD748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896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EDF76-84E6-4E6D-8899-6D886CA19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1D0E0-9C21-4AEE-9743-7D9221C7D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0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460</v>
      </c>
      <c r="C2" s="4">
        <f>B2*1.1</f>
        <v>506.00000000000006</v>
      </c>
      <c r="D2" s="4">
        <f t="shared" ref="D2:D13" si="2">C2*1.2</f>
        <v>607.20000000000005</v>
      </c>
      <c r="E2" s="5">
        <f t="shared" ref="E2:E13" si="3">R2</f>
        <v>8000000</v>
      </c>
      <c r="F2" s="10">
        <f t="shared" ref="F2:F13" si="4">ROUND((E2/B2),0)</f>
        <v>17391</v>
      </c>
      <c r="G2" s="10">
        <f t="shared" ref="G2:G13" si="5">ROUND((E2/C2),0)</f>
        <v>15810</v>
      </c>
      <c r="H2" s="10">
        <f t="shared" ref="H2:H13" si="6">ROUND((E2/D2),0)</f>
        <v>13175</v>
      </c>
      <c r="I2" s="4" t="e">
        <f>#REF!</f>
        <v>#REF!</v>
      </c>
      <c r="J2" s="4">
        <f t="shared" ref="J2:J13" si="7">S2</f>
        <v>13</v>
      </c>
      <c r="O2">
        <v>0</v>
      </c>
      <c r="P2">
        <f t="shared" ref="P2:P7" si="8">O2/1.2</f>
        <v>0</v>
      </c>
      <c r="Q2">
        <v>460</v>
      </c>
      <c r="R2" s="2">
        <v>8000000</v>
      </c>
      <c r="S2" s="8">
        <v>13</v>
      </c>
      <c r="T2" s="8" t="s">
        <v>18</v>
      </c>
    </row>
    <row r="3" spans="1:21" x14ac:dyDescent="0.25">
      <c r="A3" s="4">
        <f t="shared" si="0"/>
        <v>0</v>
      </c>
      <c r="B3" s="4">
        <f t="shared" si="1"/>
        <v>460</v>
      </c>
      <c r="C3" s="4">
        <f t="shared" ref="C3:C15" si="9">B3*1.1</f>
        <v>506.00000000000006</v>
      </c>
      <c r="D3" s="4">
        <f t="shared" si="2"/>
        <v>607.20000000000005</v>
      </c>
      <c r="E3" s="5">
        <f t="shared" si="3"/>
        <v>7500000</v>
      </c>
      <c r="F3" s="10">
        <f t="shared" si="4"/>
        <v>16304</v>
      </c>
      <c r="G3" s="10">
        <f t="shared" si="5"/>
        <v>14822</v>
      </c>
      <c r="H3" s="10">
        <f t="shared" si="6"/>
        <v>12352</v>
      </c>
      <c r="I3" s="4" t="e">
        <f>#REF!</f>
        <v>#REF!</v>
      </c>
      <c r="J3" s="4">
        <f t="shared" si="7"/>
        <v>18</v>
      </c>
      <c r="O3">
        <v>0</v>
      </c>
      <c r="P3">
        <f t="shared" si="8"/>
        <v>0</v>
      </c>
      <c r="Q3">
        <v>460</v>
      </c>
      <c r="R3" s="2">
        <v>7500000</v>
      </c>
      <c r="S3" s="8">
        <v>18</v>
      </c>
      <c r="T3" s="8" t="s">
        <v>24</v>
      </c>
    </row>
    <row r="4" spans="1:21" x14ac:dyDescent="0.25">
      <c r="A4" s="4">
        <f t="shared" si="0"/>
        <v>0</v>
      </c>
      <c r="B4" s="4">
        <f t="shared" si="1"/>
        <v>460.20992727272721</v>
      </c>
      <c r="C4" s="4">
        <f t="shared" si="9"/>
        <v>506.23091999999997</v>
      </c>
      <c r="D4" s="4">
        <f t="shared" si="2"/>
        <v>607.47710399999994</v>
      </c>
      <c r="E4" s="5">
        <f t="shared" si="3"/>
        <v>8500000</v>
      </c>
      <c r="F4" s="10">
        <f t="shared" si="4"/>
        <v>18470</v>
      </c>
      <c r="G4" s="10">
        <f t="shared" si="5"/>
        <v>16791</v>
      </c>
      <c r="H4" s="10">
        <f t="shared" si="6"/>
        <v>13992</v>
      </c>
      <c r="I4" s="4" t="e">
        <f>#REF!</f>
        <v>#REF!</v>
      </c>
      <c r="J4" s="4">
        <f t="shared" si="7"/>
        <v>22</v>
      </c>
      <c r="O4">
        <v>0</v>
      </c>
      <c r="P4">
        <f>47.03*10.764</f>
        <v>506.23091999999997</v>
      </c>
      <c r="Q4">
        <f>P4/1.1</f>
        <v>460.20992727272721</v>
      </c>
      <c r="R4" s="2">
        <v>8500000</v>
      </c>
      <c r="S4" s="8">
        <v>22</v>
      </c>
      <c r="T4" s="8" t="s">
        <v>25</v>
      </c>
    </row>
    <row r="5" spans="1:21" x14ac:dyDescent="0.25">
      <c r="A5" s="4">
        <f t="shared" si="0"/>
        <v>0</v>
      </c>
      <c r="B5" s="4">
        <f t="shared" si="1"/>
        <v>460.20992727272721</v>
      </c>
      <c r="C5" s="4">
        <f t="shared" si="9"/>
        <v>506.23091999999997</v>
      </c>
      <c r="D5" s="4">
        <f t="shared" si="2"/>
        <v>607.47710399999994</v>
      </c>
      <c r="E5" s="5">
        <f t="shared" si="3"/>
        <v>7500000</v>
      </c>
      <c r="F5" s="10">
        <f t="shared" si="4"/>
        <v>16297</v>
      </c>
      <c r="G5" s="10">
        <f t="shared" si="5"/>
        <v>14815</v>
      </c>
      <c r="H5" s="10">
        <f t="shared" si="6"/>
        <v>12346</v>
      </c>
      <c r="I5" s="4" t="e">
        <f>#REF!</f>
        <v>#REF!</v>
      </c>
      <c r="J5" s="4">
        <f t="shared" si="7"/>
        <v>17</v>
      </c>
      <c r="O5">
        <v>0</v>
      </c>
      <c r="P5">
        <f>47.03*10.764</f>
        <v>506.23091999999997</v>
      </c>
      <c r="Q5">
        <f>P5/1.1</f>
        <v>460.20992727272721</v>
      </c>
      <c r="R5" s="2">
        <v>7500000</v>
      </c>
      <c r="S5" s="8">
        <v>17</v>
      </c>
      <c r="T5" s="8" t="s">
        <v>26</v>
      </c>
    </row>
    <row r="6" spans="1:21" x14ac:dyDescent="0.25">
      <c r="A6" s="4">
        <f t="shared" si="0"/>
        <v>0</v>
      </c>
      <c r="B6" s="4">
        <f t="shared" si="1"/>
        <v>460</v>
      </c>
      <c r="C6" s="4">
        <f t="shared" si="9"/>
        <v>506.00000000000006</v>
      </c>
      <c r="D6" s="4">
        <f t="shared" si="2"/>
        <v>607.20000000000005</v>
      </c>
      <c r="E6" s="5">
        <f t="shared" si="3"/>
        <v>10700000</v>
      </c>
      <c r="F6" s="10">
        <f t="shared" si="4"/>
        <v>23261</v>
      </c>
      <c r="G6" s="10">
        <f t="shared" si="5"/>
        <v>21146</v>
      </c>
      <c r="H6" s="10">
        <f t="shared" si="6"/>
        <v>17622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460</v>
      </c>
      <c r="R6" s="2">
        <v>10700000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430</v>
      </c>
      <c r="C7" s="4">
        <f t="shared" si="9"/>
        <v>473.00000000000006</v>
      </c>
      <c r="D7" s="4">
        <f t="shared" si="2"/>
        <v>567.6</v>
      </c>
      <c r="E7" s="5">
        <f t="shared" si="3"/>
        <v>11000000</v>
      </c>
      <c r="F7" s="10">
        <f t="shared" si="4"/>
        <v>25581</v>
      </c>
      <c r="G7" s="10">
        <f t="shared" si="5"/>
        <v>23256</v>
      </c>
      <c r="H7" s="10">
        <f t="shared" si="6"/>
        <v>19380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430</v>
      </c>
      <c r="R7" s="2">
        <v>11000000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460</v>
      </c>
      <c r="C8" s="4">
        <f t="shared" si="9"/>
        <v>506.00000000000006</v>
      </c>
      <c r="D8" s="4">
        <f t="shared" si="2"/>
        <v>607.20000000000005</v>
      </c>
      <c r="E8" s="5">
        <f t="shared" si="3"/>
        <v>12500000</v>
      </c>
      <c r="F8" s="15">
        <f t="shared" si="4"/>
        <v>27174</v>
      </c>
      <c r="G8" s="10">
        <f t="shared" si="5"/>
        <v>24704</v>
      </c>
      <c r="H8" s="10">
        <f t="shared" si="6"/>
        <v>20586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0">O8/1.2</f>
        <v>0</v>
      </c>
      <c r="Q8">
        <v>460</v>
      </c>
      <c r="R8" s="2">
        <v>12500000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460</v>
      </c>
      <c r="C9" s="4">
        <f t="shared" si="9"/>
        <v>506.00000000000006</v>
      </c>
      <c r="D9" s="4">
        <f t="shared" si="2"/>
        <v>607.20000000000005</v>
      </c>
      <c r="E9" s="5">
        <f t="shared" si="3"/>
        <v>9500000</v>
      </c>
      <c r="F9" s="10">
        <f t="shared" si="4"/>
        <v>20652</v>
      </c>
      <c r="G9" s="10">
        <f t="shared" si="5"/>
        <v>18775</v>
      </c>
      <c r="H9" s="10">
        <f t="shared" si="6"/>
        <v>15646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460</v>
      </c>
      <c r="R9" s="2">
        <v>9500000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460</v>
      </c>
      <c r="C10" s="4">
        <f t="shared" si="9"/>
        <v>506.00000000000006</v>
      </c>
      <c r="D10" s="4">
        <f t="shared" si="2"/>
        <v>607.20000000000005</v>
      </c>
      <c r="E10" s="5">
        <f t="shared" si="3"/>
        <v>11300000</v>
      </c>
      <c r="F10" s="15">
        <f t="shared" si="4"/>
        <v>24565</v>
      </c>
      <c r="G10" s="10">
        <f t="shared" si="5"/>
        <v>22332</v>
      </c>
      <c r="H10" s="10">
        <f t="shared" si="6"/>
        <v>18610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460</v>
      </c>
      <c r="R10" s="2">
        <v>11300000</v>
      </c>
      <c r="S10" s="8"/>
      <c r="T10" s="8" t="s">
        <v>27</v>
      </c>
      <c r="U10">
        <f>F10*1.2</f>
        <v>29478</v>
      </c>
    </row>
    <row r="11" spans="1:21" x14ac:dyDescent="0.25">
      <c r="A11" s="4">
        <f t="shared" si="0"/>
        <v>0</v>
      </c>
      <c r="B11" s="4">
        <f t="shared" si="1"/>
        <v>512</v>
      </c>
      <c r="C11" s="4">
        <f t="shared" si="9"/>
        <v>563.20000000000005</v>
      </c>
      <c r="D11" s="4">
        <f t="shared" si="2"/>
        <v>675.84</v>
      </c>
      <c r="E11" s="5">
        <f t="shared" si="3"/>
        <v>13500000</v>
      </c>
      <c r="F11" s="15">
        <f t="shared" si="4"/>
        <v>26367</v>
      </c>
      <c r="G11" s="15">
        <f t="shared" si="5"/>
        <v>23970</v>
      </c>
      <c r="H11" s="10">
        <f t="shared" si="6"/>
        <v>19975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512</v>
      </c>
      <c r="R11" s="2">
        <v>13500000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ref="Q12" si="11">P12/1.2</f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5:24" x14ac:dyDescent="0.25">
      <c r="E17" t="s">
        <v>16</v>
      </c>
    </row>
    <row r="18" spans="5:24" x14ac:dyDescent="0.25">
      <c r="E18" t="s">
        <v>17</v>
      </c>
      <c r="F18" s="7">
        <v>460</v>
      </c>
    </row>
    <row r="19" spans="5:24" x14ac:dyDescent="0.25">
      <c r="E19" t="s">
        <v>13</v>
      </c>
      <c r="F19" s="7">
        <v>506</v>
      </c>
      <c r="G19">
        <f>F18*1.1</f>
        <v>506.00000000000006</v>
      </c>
    </row>
    <row r="20" spans="5:24" x14ac:dyDescent="0.25">
      <c r="E20" t="s">
        <v>14</v>
      </c>
      <c r="F20" s="7">
        <v>26000</v>
      </c>
    </row>
    <row r="21" spans="5:24" x14ac:dyDescent="0.25">
      <c r="E21" t="s">
        <v>15</v>
      </c>
      <c r="F21" s="7">
        <f>F20*F18</f>
        <v>11960000</v>
      </c>
    </row>
    <row r="22" spans="5:24" x14ac:dyDescent="0.25">
      <c r="G22" s="6"/>
      <c r="H22" s="6"/>
      <c r="I22" s="11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E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E27" t="s">
        <v>20</v>
      </c>
      <c r="F27" s="7">
        <v>11000000</v>
      </c>
      <c r="G27">
        <f>F27/460</f>
        <v>23913.043478260868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E28" t="s">
        <v>21</v>
      </c>
      <c r="F28" s="7">
        <v>660000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E29" t="s">
        <v>22</v>
      </c>
      <c r="F29" s="7">
        <v>30000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F30" s="7">
        <f>SUM(F27:F29)</f>
        <v>11690000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E31" t="s">
        <v>23</v>
      </c>
      <c r="F31" s="7">
        <v>6883075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Sheet6</vt:lpstr>
      <vt:lpstr>Sheet5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2024-11-12T11:21:15Z</dcterms:modified>
</cp:coreProperties>
</file>