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0" i="1" l="1"/>
  <c r="C31" i="1"/>
  <c r="C32" i="1"/>
  <c r="C33" i="1"/>
  <c r="C34" i="1"/>
  <c r="C35" i="1"/>
  <c r="C36" i="1"/>
  <c r="C37" i="1"/>
  <c r="C38" i="1"/>
  <c r="C39" i="1"/>
  <c r="C29" i="1"/>
  <c r="D22" i="1"/>
  <c r="C24" i="1"/>
  <c r="D24" i="1"/>
  <c r="B24" i="1"/>
  <c r="A24" i="1"/>
  <c r="C22" i="1"/>
  <c r="B22" i="1"/>
  <c r="A22" i="1"/>
  <c r="A20" i="1"/>
  <c r="A19" i="1"/>
  <c r="B14" i="1"/>
  <c r="L19" i="1"/>
  <c r="O3" i="1"/>
  <c r="P3" i="1"/>
  <c r="P2" i="1"/>
  <c r="L8" i="1"/>
  <c r="L9" i="1" s="1"/>
  <c r="L6" i="1"/>
  <c r="L4" i="1"/>
  <c r="L3" i="1"/>
  <c r="L12" i="1" s="1"/>
  <c r="L10" i="1" l="1"/>
  <c r="L11" i="1" s="1"/>
  <c r="L13" i="1" s="1"/>
  <c r="L16" i="1" s="1"/>
  <c r="L18" i="1" s="1"/>
  <c r="L20" i="1" l="1"/>
  <c r="B7" i="1"/>
</calcChain>
</file>

<file path=xl/sharedStrings.xml><?xml version="1.0" encoding="utf-8"?>
<sst xmlns="http://schemas.openxmlformats.org/spreadsheetml/2006/main" count="25" uniqueCount="23">
  <si>
    <t>22.02.2016</t>
  </si>
  <si>
    <t>BU</t>
  </si>
  <si>
    <t>Carpet</t>
  </si>
  <si>
    <t>OC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</si>
  <si>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</si>
  <si>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</si>
  <si>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</si>
  <si>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</si>
  <si>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</si>
  <si>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</si>
  <si>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</si>
  <si>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</si>
  <si>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</si>
  <si>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</si>
  <si>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</si>
  <si>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</si>
  <si>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</si>
  <si>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DV</t>
  </si>
  <si>
    <t>IV</t>
  </si>
  <si>
    <t>Rental Value</t>
  </si>
  <si>
    <t>Guideline Rate</t>
  </si>
  <si>
    <t>Measurement</t>
  </si>
  <si>
    <t>Balcony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</si>
</sst>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">
    <xf numFmtId="0" fontId="0" fillId="0" borderId="0" xfId="0"/>
    <xf numFmtId="0" fontId="2" fillId="0" borderId="1" xfId="0" applyFont="1" applyBorder="1" applyAlignment="1">
      <alignment wrapText="1"/>
    </xf>
    <xf numFmtId="43" fontId="3" fillId="0" borderId="1" xfId="1" applyFont="1" applyFill="1" applyBorder="1" applyAlignment="1">
      <alignment wrapText="1"/>
    </xf>
    <xf numFmtId="0" fontId="3" fillId="0" borderId="1" xfId="0" applyFont="1" applyBorder="1" applyAlignment="1">
      <alignment wrapText="1"/>
    </xf>
    <xf numFmtId="10" fontId="3" fillId="0" borderId="1" xfId="0" applyNumberFormat="1" applyFont="1" applyBorder="1" applyAlignment="1">
      <alignment wrapText="1"/>
    </xf>
    <xf numFmtId="0" fontId="2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wrapText="1"/>
    </xf>
    <xf numFmtId="43" fontId="3" fillId="2" borderId="1" xfId="0" applyNumberFormat="1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43" fontId="3" fillId="0" borderId="1" xfId="0" applyNumberFormat="1" applyFont="1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0" fontId="2" fillId="0" borderId="2" xfId="0" applyFont="1" applyFill="1" applyBorder="1" applyAlignment="1">
      <alignment wrapText="1"/>
    </xf>
    <xf numFmtId="43" fontId="2" fillId="0" borderId="0" xfId="1" applyFont="1" applyFill="1" applyAlignment="1">
      <alignment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24</xdr:col>
      <xdr:colOff>607695</xdr:colOff>
      <xdr:row>90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15238095" cy="8571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tabSelected="1" workbookViewId="0">
      <selection activeCell="N15" sqref="N15"/>
    </sheetView>
  </sheetViews>
  <sheetFormatPr defaultRowHeight="15" x14ac:dyDescent="0.25"/>
  <cols>
    <col min="11" max="11" width="19.5703125" bestFit="1" customWidth="1"/>
    <col min="12" max="12" width="12.140625" bestFit="1" customWidth="1"/>
  </cols>
  <sheetData>
    <row r="1" spans="1:16" ht="16.5" x14ac:dyDescent="0.3">
      <c r="A1" t="s">
        <v>0</v>
      </c>
      <c r="K1" s="1" t="s">
        <v>4</v>
      </c>
      <c r="L1" s="2">
        <v>11500</v>
      </c>
      <c r="O1">
        <v>2024</v>
      </c>
      <c r="P1">
        <v>26620</v>
      </c>
    </row>
    <row r="2" spans="1:16" ht="33" x14ac:dyDescent="0.3">
      <c r="A2" t="s">
        <v>1</v>
      </c>
      <c r="B2">
        <v>76.391999999999996</v>
      </c>
      <c r="K2" s="1" t="s">
        <v>5</v>
      </c>
      <c r="L2" s="2">
        <v>2800</v>
      </c>
      <c r="O2">
        <v>2017</v>
      </c>
      <c r="P2">
        <f>P1/100*115</f>
        <v>30613</v>
      </c>
    </row>
    <row r="3" spans="1:16" ht="16.5" x14ac:dyDescent="0.3">
      <c r="K3" s="1" t="s">
        <v>6</v>
      </c>
      <c r="L3" s="2">
        <f>L1-L2</f>
        <v>8700</v>
      </c>
      <c r="O3">
        <f>O1-O2</f>
        <v>7</v>
      </c>
      <c r="P3">
        <f>P2/10.764</f>
        <v>2844.0170940170942</v>
      </c>
    </row>
    <row r="4" spans="1:16" ht="16.5" x14ac:dyDescent="0.3">
      <c r="A4" t="s">
        <v>2</v>
      </c>
      <c r="B4">
        <v>685</v>
      </c>
      <c r="K4" s="1" t="s">
        <v>7</v>
      </c>
      <c r="L4" s="2">
        <f>L2*1</f>
        <v>2800</v>
      </c>
    </row>
    <row r="5" spans="1:16" ht="16.5" x14ac:dyDescent="0.3">
      <c r="K5" s="1" t="s">
        <v>8</v>
      </c>
      <c r="L5" s="3">
        <v>7</v>
      </c>
    </row>
    <row r="6" spans="1:16" ht="16.5" x14ac:dyDescent="0.3">
      <c r="B6">
        <v>63.66</v>
      </c>
      <c r="K6" s="1" t="s">
        <v>9</v>
      </c>
      <c r="L6" s="3">
        <f>L7-L5</f>
        <v>53</v>
      </c>
    </row>
    <row r="7" spans="1:16" ht="16.5" x14ac:dyDescent="0.3">
      <c r="B7">
        <f>B6*10.764</f>
        <v>685.23623999999995</v>
      </c>
      <c r="K7" s="1" t="s">
        <v>10</v>
      </c>
      <c r="L7" s="3">
        <v>60</v>
      </c>
    </row>
    <row r="8" spans="1:16" ht="33" x14ac:dyDescent="0.3">
      <c r="K8" s="1" t="s">
        <v>11</v>
      </c>
      <c r="L8" s="3">
        <f>90*L5/L7</f>
        <v>10.5</v>
      </c>
    </row>
    <row r="9" spans="1:16" ht="16.5" x14ac:dyDescent="0.3">
      <c r="A9" t="s">
        <v>3</v>
      </c>
      <c r="B9">
        <v>2017</v>
      </c>
      <c r="K9" s="1"/>
      <c r="L9" s="4">
        <f>L8%</f>
        <v>0.105</v>
      </c>
    </row>
    <row r="10" spans="1:16" ht="16.5" x14ac:dyDescent="0.3">
      <c r="K10" s="1" t="s">
        <v>12</v>
      </c>
      <c r="L10" s="2">
        <f>L4*L9</f>
        <v>294</v>
      </c>
    </row>
    <row r="11" spans="1:16" ht="16.5" x14ac:dyDescent="0.3">
      <c r="A11" t="s">
        <v>21</v>
      </c>
      <c r="K11" s="1" t="s">
        <v>13</v>
      </c>
      <c r="L11" s="2">
        <f>L4-L10</f>
        <v>2506</v>
      </c>
    </row>
    <row r="12" spans="1:16" ht="16.5" x14ac:dyDescent="0.3">
      <c r="A12" t="s">
        <v>2</v>
      </c>
      <c r="B12">
        <v>612</v>
      </c>
      <c r="K12" s="1" t="s">
        <v>6</v>
      </c>
      <c r="L12" s="2">
        <f>L3</f>
        <v>8700</v>
      </c>
    </row>
    <row r="13" spans="1:16" ht="16.5" x14ac:dyDescent="0.3">
      <c r="A13" t="s">
        <v>22</v>
      </c>
      <c r="B13">
        <v>87</v>
      </c>
      <c r="K13" s="1" t="s">
        <v>14</v>
      </c>
      <c r="L13" s="2">
        <f>L12+L11</f>
        <v>11206</v>
      </c>
    </row>
    <row r="14" spans="1:16" ht="16.5" x14ac:dyDescent="0.3">
      <c r="B14">
        <f>SUM(B12:B13)</f>
        <v>699</v>
      </c>
      <c r="K14" s="1"/>
      <c r="L14" s="3"/>
    </row>
    <row r="15" spans="1:16" ht="16.5" x14ac:dyDescent="0.3">
      <c r="K15" s="5" t="s">
        <v>15</v>
      </c>
      <c r="L15" s="6">
        <v>685</v>
      </c>
    </row>
    <row r="16" spans="1:16" ht="16.5" x14ac:dyDescent="0.3">
      <c r="A16">
        <v>2024</v>
      </c>
      <c r="B16">
        <v>2024</v>
      </c>
      <c r="C16">
        <v>2023</v>
      </c>
      <c r="D16">
        <v>2023</v>
      </c>
      <c r="K16" s="5" t="s">
        <v>16</v>
      </c>
      <c r="L16" s="7">
        <f>L13*L15</f>
        <v>7676110</v>
      </c>
    </row>
    <row r="17" spans="1:12" ht="16.5" x14ac:dyDescent="0.3">
      <c r="A17">
        <v>38.700000000000003</v>
      </c>
      <c r="K17" s="8"/>
      <c r="L17" s="9"/>
    </row>
    <row r="18" spans="1:12" ht="16.5" x14ac:dyDescent="0.3">
      <c r="A18">
        <v>3.35</v>
      </c>
      <c r="K18" s="8" t="s">
        <v>17</v>
      </c>
      <c r="L18" s="9">
        <f>L16*80%</f>
        <v>6140888</v>
      </c>
    </row>
    <row r="19" spans="1:12" ht="16.5" x14ac:dyDescent="0.3">
      <c r="A19">
        <f>SUM(A17:A18)</f>
        <v>42.050000000000004</v>
      </c>
      <c r="K19" s="8" t="s">
        <v>18</v>
      </c>
      <c r="L19" s="9">
        <f>L15*L2*1.2</f>
        <v>2301600</v>
      </c>
    </row>
    <row r="20" spans="1:12" ht="16.5" x14ac:dyDescent="0.3">
      <c r="A20">
        <f>A19*10.764</f>
        <v>452.62620000000004</v>
      </c>
      <c r="B20">
        <v>685</v>
      </c>
      <c r="C20">
        <v>432</v>
      </c>
      <c r="D20">
        <v>452</v>
      </c>
      <c r="K20" s="10" t="s">
        <v>19</v>
      </c>
      <c r="L20" s="9">
        <f>L16*0.025/12</f>
        <v>15991.895833333334</v>
      </c>
    </row>
    <row r="21" spans="1:12" ht="16.5" x14ac:dyDescent="0.3">
      <c r="A21">
        <v>4994000</v>
      </c>
      <c r="B21">
        <v>6200000</v>
      </c>
      <c r="C21">
        <v>4750000</v>
      </c>
      <c r="D21">
        <v>5125000</v>
      </c>
      <c r="K21" s="11" t="s">
        <v>20</v>
      </c>
      <c r="L21" s="12"/>
    </row>
    <row r="22" spans="1:12" x14ac:dyDescent="0.25">
      <c r="A22">
        <f>A21/A20</f>
        <v>11033.386931644698</v>
      </c>
      <c r="B22">
        <f>B21/B20</f>
        <v>9051.094890510949</v>
      </c>
      <c r="C22">
        <f>C21/C20</f>
        <v>10995.37037037037</v>
      </c>
      <c r="D22">
        <f>D21/D20</f>
        <v>11338.495575221239</v>
      </c>
    </row>
    <row r="24" spans="1:12" x14ac:dyDescent="0.25">
      <c r="A24">
        <f>A22/100*105</f>
        <v>11585.056278226934</v>
      </c>
      <c r="B24">
        <f>B22/100*105</f>
        <v>9503.649635036496</v>
      </c>
      <c r="C24">
        <f>C22/100*105</f>
        <v>11545.138888888889</v>
      </c>
      <c r="D24">
        <f>D22/100*105</f>
        <v>11905.420353982301</v>
      </c>
    </row>
    <row r="29" spans="1:12" x14ac:dyDescent="0.25">
      <c r="A29">
        <v>464</v>
      </c>
      <c r="B29">
        <v>4700000</v>
      </c>
      <c r="C29">
        <f>B29/A29</f>
        <v>10129.310344827587</v>
      </c>
    </row>
    <row r="30" spans="1:12" x14ac:dyDescent="0.25">
      <c r="A30">
        <v>685</v>
      </c>
      <c r="B30">
        <v>8600000</v>
      </c>
      <c r="C30">
        <f t="shared" ref="C30:C39" si="0">B30/A30</f>
        <v>12554.744525547445</v>
      </c>
    </row>
    <row r="31" spans="1:12" x14ac:dyDescent="0.25">
      <c r="A31">
        <v>452</v>
      </c>
      <c r="B31">
        <v>5500000</v>
      </c>
      <c r="C31">
        <f t="shared" si="0"/>
        <v>12168.141592920354</v>
      </c>
    </row>
    <row r="32" spans="1:12" x14ac:dyDescent="0.25">
      <c r="A32">
        <v>685</v>
      </c>
      <c r="B32">
        <v>8700000</v>
      </c>
      <c r="C32">
        <f t="shared" si="0"/>
        <v>12700.7299270073</v>
      </c>
    </row>
    <row r="33" spans="1:3" x14ac:dyDescent="0.25">
      <c r="A33">
        <v>512</v>
      </c>
      <c r="B33">
        <v>5000000</v>
      </c>
      <c r="C33">
        <f t="shared" si="0"/>
        <v>9765.625</v>
      </c>
    </row>
    <row r="34" spans="1:3" x14ac:dyDescent="0.25">
      <c r="A34">
        <v>652</v>
      </c>
      <c r="B34">
        <v>7000000</v>
      </c>
      <c r="C34">
        <f t="shared" si="0"/>
        <v>10736.196319018405</v>
      </c>
    </row>
    <row r="35" spans="1:3" x14ac:dyDescent="0.25">
      <c r="C35" t="e">
        <f t="shared" si="0"/>
        <v>#DIV/0!</v>
      </c>
    </row>
    <row r="36" spans="1:3" x14ac:dyDescent="0.25">
      <c r="C36" t="e">
        <f t="shared" si="0"/>
        <v>#DIV/0!</v>
      </c>
    </row>
    <row r="37" spans="1:3" x14ac:dyDescent="0.25">
      <c r="C37" t="e">
        <f t="shared" si="0"/>
        <v>#DIV/0!</v>
      </c>
    </row>
    <row r="38" spans="1:3" x14ac:dyDescent="0.25">
      <c r="C38" t="e">
        <f t="shared" si="0"/>
        <v>#DIV/0!</v>
      </c>
    </row>
    <row r="39" spans="1:3" x14ac:dyDescent="0.25">
      <c r="C39" t="e">
        <f t="shared" si="0"/>
        <v>#DIV/0!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1" workbookViewId="0">
      <selection activeCell="A47" sqref="A4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2024-11-14T05:41:55Z</dcterms:modified>
</cp:coreProperties>
</file>