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MIDC ANDHERI (EAST)\Vimla Pratap Singh\"/>
    </mc:Choice>
  </mc:AlternateContent>
  <xr:revisionPtr revIDLastSave="0" documentId="13_ncr:1_{1E1F5D9E-A112-40FF-8BD2-919BB77C8C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P10" i="4"/>
  <c r="O37" i="4" l="1"/>
  <c r="O26" i="4"/>
  <c r="O27" i="4"/>
  <c r="O28" i="4"/>
  <c r="O29" i="4"/>
  <c r="O30" i="4"/>
  <c r="O31" i="4"/>
  <c r="O32" i="4"/>
  <c r="O33" i="4"/>
  <c r="O34" i="4"/>
  <c r="O35" i="4"/>
  <c r="O36" i="4"/>
  <c r="O25" i="4"/>
  <c r="U2" i="4" l="1"/>
  <c r="P4" i="4"/>
  <c r="I20" i="4"/>
  <c r="J18" i="4"/>
  <c r="P12" i="4" l="1"/>
  <c r="P9" i="4"/>
  <c r="P8" i="4"/>
  <c r="P7" i="4"/>
  <c r="Q7" i="4" s="1"/>
  <c r="P6" i="4"/>
  <c r="Q5" i="4"/>
  <c r="Q4" i="4"/>
  <c r="Q3" i="4"/>
  <c r="Q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<sst xmlns="http://schemas.openxmlformats.org/spreadsheetml/2006/main" count="29" uniqueCount="26">
  <si>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</si>
  <si>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</si>
  <si>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</si>
  <si>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</si>
  <si>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</si>
  <si>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</si>
  <si>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</si>
  <si>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</si>
  <si>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</si>
  <si>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</si>
  <si>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</si>
  <si>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</si>
  <si>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</si>
  <si>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</si>
  <si>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</si>
  <si>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</si>
  <si>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 xml:space="preserve">Flat No. 405, 4th Floor, Wing A, Drona CHSL, Vishal nagar Mith Chowky, Marve Road, Malad West, </t>
  </si>
  <si>
    <t>oc - 1988</t>
  </si>
  <si>
    <t>agreemetn - 1988</t>
  </si>
  <si>
    <t>23.11.20</t>
  </si>
  <si>
    <t>13.08.24</t>
  </si>
  <si>
    <t>mortgage</t>
  </si>
  <si>
    <t>23.10.24</t>
  </si>
  <si>
    <t>16.08.24</t>
  </si>
  <si>
    <t>mca</t>
  </si>
  <si>
    <t>ls - 1.65 to 1.70 cr.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</si>
</sst>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92103-036F-4F74-B187-99312F7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382BF-B4D7-4F0C-B4A5-BE90A2949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448929</xdr:colOff>
      <xdr:row>47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409B0-0092-4800-B6B1-1EAE5648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83329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51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589D1-6F3E-4328-B78B-D5919E6D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658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C8079C-FAB0-4808-BB79-F22487A02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72988-7234-4D24-B1EE-89F438F8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601860</xdr:colOff>
      <xdr:row>49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49CD2-4194-42F8-859B-7B158607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793860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D1FC5-998C-43C1-B467-B2FBA45C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92B4B-8409-402A-98C1-3AB878AD4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0</xdr:rowOff>
    </xdr:from>
    <xdr:to>
      <xdr:col>15</xdr:col>
      <xdr:colOff>439408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29634-FFD5-477B-B2F8-31981DF5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190500"/>
          <a:ext cx="9011908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06970-4A7D-4B86-BBD5-4049273D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P3" sqref="P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425</v>
      </c>
      <c r="C2" s="4">
        <f>B2*1.2</f>
        <v>510</v>
      </c>
      <c r="D2" s="4">
        <f t="shared" ref="D2:D13" si="2">C2*1.2</f>
        <v>612</v>
      </c>
      <c r="E2" s="5">
        <f t="shared" ref="E2:E13" si="3">R2</f>
        <v>7700000</v>
      </c>
      <c r="F2" s="10">
        <f t="shared" ref="F2:F13" si="4">ROUND((E2/B2),0)</f>
        <v>18118</v>
      </c>
      <c r="G2" s="10">
        <f t="shared" ref="G2:G13" si="5">ROUND((E2/C2),0)</f>
        <v>15098</v>
      </c>
      <c r="H2" s="10">
        <f t="shared" ref="H2:H13" si="6">ROUND((E2/D2),0)</f>
        <v>12582</v>
      </c>
      <c r="I2" s="4" t="e">
        <f>#REF!</f>
        <v>#REF!</v>
      </c>
      <c r="J2" s="4" t="str">
        <f t="shared" ref="J2:J13" si="7">S2</f>
        <v>23.11.20</v>
      </c>
      <c r="O2">
        <v>0</v>
      </c>
      <c r="P2">
        <v>510</v>
      </c>
      <c r="Q2">
        <f t="shared" ref="Q2:Q12" si="8">P2/1.2</f>
        <v>425</v>
      </c>
      <c r="R2" s="2">
        <v>7700000</v>
      </c>
      <c r="S2" s="8" t="s">
        <v>19</v>
      </c>
      <c r="T2" s="8"/>
      <c r="U2">
        <f>F2*1.3</f>
        <v>23553.4</v>
      </c>
    </row>
    <row r="3" spans="1:21" x14ac:dyDescent="0.25">
      <c r="A3" s="4">
        <f t="shared" si="0"/>
        <v>0</v>
      </c>
      <c r="B3" s="4">
        <f t="shared" si="1"/>
        <v>633.33333333333337</v>
      </c>
      <c r="C3" s="4">
        <f t="shared" ref="C3:C15" si="9">B3*1.2</f>
        <v>760</v>
      </c>
      <c r="D3" s="4">
        <f t="shared" si="2"/>
        <v>912</v>
      </c>
      <c r="E3" s="5">
        <f t="shared" si="3"/>
        <v>15000000</v>
      </c>
      <c r="F3" s="15">
        <f t="shared" si="4"/>
        <v>23684</v>
      </c>
      <c r="G3" s="10">
        <f t="shared" si="5"/>
        <v>19737</v>
      </c>
      <c r="H3" s="10">
        <f t="shared" si="6"/>
        <v>16447</v>
      </c>
      <c r="I3" s="4" t="e">
        <f>#REF!</f>
        <v>#REF!</v>
      </c>
      <c r="J3" s="4" t="str">
        <f t="shared" si="7"/>
        <v>16.08.24</v>
      </c>
      <c r="O3">
        <v>0</v>
      </c>
      <c r="P3">
        <v>760</v>
      </c>
      <c r="Q3">
        <f t="shared" si="8"/>
        <v>633.33333333333337</v>
      </c>
      <c r="R3" s="2">
        <v>15000000</v>
      </c>
      <c r="S3" s="8" t="s">
        <v>23</v>
      </c>
      <c r="T3" s="8"/>
    </row>
    <row r="4" spans="1:21" x14ac:dyDescent="0.25">
      <c r="A4" s="4">
        <f t="shared" si="0"/>
        <v>0</v>
      </c>
      <c r="B4" s="4">
        <f t="shared" si="1"/>
        <v>511.29</v>
      </c>
      <c r="C4" s="4">
        <f t="shared" si="9"/>
        <v>613.548</v>
      </c>
      <c r="D4" s="4">
        <f t="shared" si="2"/>
        <v>736.25760000000002</v>
      </c>
      <c r="E4" s="5">
        <f t="shared" si="3"/>
        <v>17500000</v>
      </c>
      <c r="F4" s="10">
        <f t="shared" si="4"/>
        <v>34227</v>
      </c>
      <c r="G4" s="10">
        <f t="shared" si="5"/>
        <v>28523</v>
      </c>
      <c r="H4" s="10">
        <f t="shared" si="6"/>
        <v>23769</v>
      </c>
      <c r="I4" s="4" t="e">
        <f>#REF!</f>
        <v>#REF!</v>
      </c>
      <c r="J4" s="4" t="str">
        <f t="shared" si="7"/>
        <v>13.08.24</v>
      </c>
      <c r="O4">
        <v>0</v>
      </c>
      <c r="P4">
        <f>57*10.764</f>
        <v>613.548</v>
      </c>
      <c r="Q4">
        <f t="shared" si="8"/>
        <v>511.29</v>
      </c>
      <c r="R4" s="2">
        <v>17500000</v>
      </c>
      <c r="S4" s="8" t="s">
        <v>20</v>
      </c>
      <c r="T4" s="8" t="s">
        <v>21</v>
      </c>
    </row>
    <row r="5" spans="1:21" x14ac:dyDescent="0.25">
      <c r="A5" s="4">
        <f t="shared" si="0"/>
        <v>0</v>
      </c>
      <c r="B5" s="4">
        <f t="shared" si="1"/>
        <v>425</v>
      </c>
      <c r="C5" s="4">
        <f t="shared" si="9"/>
        <v>510</v>
      </c>
      <c r="D5" s="4">
        <f t="shared" si="2"/>
        <v>612</v>
      </c>
      <c r="E5" s="5">
        <f t="shared" si="3"/>
        <v>8000000</v>
      </c>
      <c r="F5" s="10">
        <f t="shared" si="4"/>
        <v>18824</v>
      </c>
      <c r="G5" s="10">
        <f t="shared" si="5"/>
        <v>15686</v>
      </c>
      <c r="H5" s="10">
        <f t="shared" si="6"/>
        <v>13072</v>
      </c>
      <c r="I5" s="4" t="e">
        <f>#REF!</f>
        <v>#REF!</v>
      </c>
      <c r="J5" s="4" t="str">
        <f t="shared" si="7"/>
        <v>23.10.24</v>
      </c>
      <c r="O5">
        <v>0</v>
      </c>
      <c r="P5">
        <v>510</v>
      </c>
      <c r="Q5">
        <f t="shared" si="8"/>
        <v>425</v>
      </c>
      <c r="R5" s="2">
        <v>8000000</v>
      </c>
      <c r="S5" s="8" t="s">
        <v>22</v>
      </c>
      <c r="T5" s="8"/>
    </row>
    <row r="6" spans="1:21" x14ac:dyDescent="0.25">
      <c r="A6" s="4">
        <f t="shared" si="0"/>
        <v>0</v>
      </c>
      <c r="B6" s="4">
        <f t="shared" si="1"/>
        <v>1500</v>
      </c>
      <c r="C6" s="4">
        <f t="shared" si="9"/>
        <v>1800</v>
      </c>
      <c r="D6" s="4">
        <f t="shared" si="2"/>
        <v>2160</v>
      </c>
      <c r="E6" s="5">
        <f t="shared" si="3"/>
        <v>45000000</v>
      </c>
      <c r="F6" s="10">
        <f t="shared" si="4"/>
        <v>30000</v>
      </c>
      <c r="G6" s="10">
        <f t="shared" si="5"/>
        <v>25000</v>
      </c>
      <c r="H6" s="10">
        <f t="shared" si="6"/>
        <v>20833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1500</v>
      </c>
      <c r="R6" s="2">
        <v>45000000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541.66666666666674</v>
      </c>
      <c r="C7" s="4">
        <f t="shared" si="9"/>
        <v>650.00000000000011</v>
      </c>
      <c r="D7" s="4">
        <f t="shared" si="2"/>
        <v>780.00000000000011</v>
      </c>
      <c r="E7" s="5">
        <f t="shared" si="3"/>
        <v>14000000</v>
      </c>
      <c r="F7" s="10">
        <f t="shared" si="4"/>
        <v>25846</v>
      </c>
      <c r="G7" s="10">
        <f t="shared" si="5"/>
        <v>21538</v>
      </c>
      <c r="H7" s="10">
        <f t="shared" si="6"/>
        <v>17949</v>
      </c>
      <c r="I7" s="4" t="e">
        <f>#REF!</f>
        <v>#REF!</v>
      </c>
      <c r="J7" s="4">
        <f t="shared" si="7"/>
        <v>0</v>
      </c>
      <c r="O7">
        <v>780</v>
      </c>
      <c r="P7">
        <f t="shared" si="10"/>
        <v>650</v>
      </c>
      <c r="Q7">
        <f t="shared" si="8"/>
        <v>541.66666666666674</v>
      </c>
      <c r="R7" s="2">
        <v>14000000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675</v>
      </c>
      <c r="C8" s="4">
        <f t="shared" si="9"/>
        <v>810</v>
      </c>
      <c r="D8" s="4">
        <f t="shared" si="2"/>
        <v>972</v>
      </c>
      <c r="E8" s="5">
        <f t="shared" si="3"/>
        <v>17500000</v>
      </c>
      <c r="F8" s="15">
        <f t="shared" si="4"/>
        <v>25926</v>
      </c>
      <c r="G8" s="10">
        <f t="shared" si="5"/>
        <v>21605</v>
      </c>
      <c r="H8" s="10">
        <f t="shared" si="6"/>
        <v>18004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675</v>
      </c>
      <c r="R8" s="2">
        <v>17500000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960</v>
      </c>
      <c r="C9" s="4">
        <f t="shared" si="9"/>
        <v>1152</v>
      </c>
      <c r="D9" s="4">
        <f t="shared" si="2"/>
        <v>1382.3999999999999</v>
      </c>
      <c r="E9" s="5">
        <f t="shared" si="3"/>
        <v>24000000</v>
      </c>
      <c r="F9" s="10">
        <f t="shared" si="4"/>
        <v>25000</v>
      </c>
      <c r="G9" s="10">
        <f t="shared" si="5"/>
        <v>20833</v>
      </c>
      <c r="H9" s="10">
        <f t="shared" si="6"/>
        <v>17361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960</v>
      </c>
      <c r="R9" s="2">
        <v>24000000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404</v>
      </c>
      <c r="C10" s="4">
        <f t="shared" si="9"/>
        <v>484.79999999999995</v>
      </c>
      <c r="D10" s="4">
        <f t="shared" si="2"/>
        <v>581.75999999999988</v>
      </c>
      <c r="E10" s="5">
        <f t="shared" si="3"/>
        <v>9392000</v>
      </c>
      <c r="F10" s="10">
        <f t="shared" si="4"/>
        <v>23248</v>
      </c>
      <c r="G10" s="10">
        <f t="shared" si="5"/>
        <v>19373</v>
      </c>
      <c r="H10" s="10">
        <f t="shared" si="6"/>
        <v>16144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404</v>
      </c>
      <c r="R10" s="2">
        <v>9392000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750</v>
      </c>
      <c r="C11" s="4">
        <f t="shared" si="9"/>
        <v>900</v>
      </c>
      <c r="D11" s="4">
        <f t="shared" si="2"/>
        <v>1080</v>
      </c>
      <c r="E11" s="5">
        <f t="shared" si="3"/>
        <v>17400000</v>
      </c>
      <c r="F11" s="15">
        <f t="shared" si="4"/>
        <v>23200</v>
      </c>
      <c r="G11" s="10">
        <f t="shared" si="5"/>
        <v>19333</v>
      </c>
      <c r="H11" s="10">
        <f t="shared" si="6"/>
        <v>16111</v>
      </c>
      <c r="I11" s="4" t="e">
        <f>#REF!</f>
        <v>#REF!</v>
      </c>
      <c r="J11" s="4">
        <f t="shared" si="7"/>
        <v>0</v>
      </c>
      <c r="O11">
        <v>0</v>
      </c>
      <c r="P11">
        <v>900</v>
      </c>
      <c r="Q11">
        <f t="shared" si="8"/>
        <v>750</v>
      </c>
      <c r="R11" s="2">
        <v>17400000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485</v>
      </c>
      <c r="C12" s="4">
        <f t="shared" si="9"/>
        <v>582</v>
      </c>
      <c r="D12" s="4">
        <f t="shared" si="2"/>
        <v>698.4</v>
      </c>
      <c r="E12" s="5">
        <f t="shared" si="3"/>
        <v>13200000</v>
      </c>
      <c r="F12" s="10">
        <f t="shared" si="4"/>
        <v>27216</v>
      </c>
      <c r="G12" s="10">
        <f t="shared" si="5"/>
        <v>22680</v>
      </c>
      <c r="H12" s="10">
        <f t="shared" si="6"/>
        <v>18900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485</v>
      </c>
      <c r="R12" s="2">
        <v>13200000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760</v>
      </c>
      <c r="C13" s="4">
        <f t="shared" si="9"/>
        <v>912</v>
      </c>
      <c r="D13" s="4">
        <f t="shared" si="2"/>
        <v>1094.3999999999999</v>
      </c>
      <c r="E13" s="5">
        <f t="shared" si="3"/>
        <v>22000000</v>
      </c>
      <c r="F13" s="15">
        <f t="shared" si="4"/>
        <v>28947</v>
      </c>
      <c r="G13" s="10">
        <f t="shared" si="5"/>
        <v>24123</v>
      </c>
      <c r="H13" s="10">
        <f t="shared" si="6"/>
        <v>20102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760</v>
      </c>
      <c r="R13" s="2">
        <v>22000000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H17" t="s">
        <v>16</v>
      </c>
    </row>
    <row r="18" spans="7:24" x14ac:dyDescent="0.25">
      <c r="H18" t="s">
        <v>13</v>
      </c>
      <c r="I18">
        <v>678</v>
      </c>
      <c r="J18">
        <f>63*10.764</f>
        <v>678.13199999999995</v>
      </c>
    </row>
    <row r="19" spans="7:24" x14ac:dyDescent="0.25">
      <c r="H19" t="s">
        <v>14</v>
      </c>
      <c r="I19">
        <v>24700</v>
      </c>
    </row>
    <row r="20" spans="7:24" x14ac:dyDescent="0.25">
      <c r="H20" t="s">
        <v>15</v>
      </c>
      <c r="I20">
        <f>I19*I18</f>
        <v>16746600</v>
      </c>
    </row>
    <row r="22" spans="7:24" x14ac:dyDescent="0.25">
      <c r="G22" s="6"/>
      <c r="H22" s="6"/>
    </row>
    <row r="24" spans="7:24" x14ac:dyDescent="0.25">
      <c r="J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J25">
        <v>2.4700000000000002</v>
      </c>
      <c r="N25">
        <v>8.2899999999999991</v>
      </c>
      <c r="O25">
        <f>N25*J25</f>
        <v>20.476299999999998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J26">
        <v>15.38</v>
      </c>
      <c r="N26">
        <v>10.37</v>
      </c>
      <c r="O26">
        <f t="shared" ref="O26:O36" si="20">N26*J26</f>
        <v>159.4906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>
        <v>4.9800000000000004</v>
      </c>
      <c r="N27">
        <v>4.41</v>
      </c>
      <c r="O27">
        <f t="shared" si="20"/>
        <v>21.961800000000004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25</v>
      </c>
      <c r="J28">
        <v>16.09</v>
      </c>
      <c r="N28">
        <v>2.88</v>
      </c>
      <c r="O28">
        <f t="shared" si="20"/>
        <v>46.339199999999998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6.76</v>
      </c>
      <c r="N29">
        <v>11.38</v>
      </c>
      <c r="O29">
        <f t="shared" si="20"/>
        <v>76.92880000000001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3.68</v>
      </c>
      <c r="N30">
        <v>1.86</v>
      </c>
      <c r="O30">
        <f t="shared" si="20"/>
        <v>6.8448000000000002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7</v>
      </c>
      <c r="N31">
        <v>4</v>
      </c>
      <c r="O31">
        <f t="shared" si="20"/>
        <v>28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v>10.47</v>
      </c>
      <c r="N32">
        <v>12.64</v>
      </c>
      <c r="O32">
        <f t="shared" si="20"/>
        <v>132.3408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10.81</v>
      </c>
      <c r="N33">
        <v>10.09</v>
      </c>
      <c r="O33">
        <f t="shared" si="20"/>
        <v>109.0729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3.79</v>
      </c>
      <c r="N34">
        <v>3.33</v>
      </c>
      <c r="O34">
        <f t="shared" si="20"/>
        <v>12.620700000000001</v>
      </c>
      <c r="Q34" s="11"/>
      <c r="R34" s="11"/>
    </row>
    <row r="35" spans="10:24" x14ac:dyDescent="0.25">
      <c r="J35">
        <v>6.57</v>
      </c>
      <c r="N35">
        <v>3.29</v>
      </c>
      <c r="O35">
        <f t="shared" si="20"/>
        <v>21.615300000000001</v>
      </c>
      <c r="Q35" s="11"/>
      <c r="R35" s="11"/>
      <c r="T35" s="6"/>
    </row>
    <row r="36" spans="10:24" x14ac:dyDescent="0.25">
      <c r="J36">
        <v>11.8</v>
      </c>
      <c r="N36">
        <v>3.73</v>
      </c>
      <c r="O36">
        <f t="shared" si="20"/>
        <v>44.014000000000003</v>
      </c>
      <c r="P36" s="11"/>
      <c r="Q36" s="11"/>
      <c r="R36" s="11"/>
      <c r="S36" s="6"/>
    </row>
    <row r="37" spans="10:24" x14ac:dyDescent="0.25">
      <c r="O37">
        <f>SUM(O25:O36)</f>
        <v>679.70520000000022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L47" sqref="L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2024-11-23T04:51:05Z</dcterms:modified>
</cp:coreProperties>
</file>