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Milind Jadhav\"/>
    </mc:Choice>
  </mc:AlternateContent>
  <bookViews>
    <workbookView xWindow="0" yWindow="0" windowWidth="2370" windowHeight="0" tabRatio="932" activeTab="7"/>
  </bookViews>
  <sheets>
    <sheet name="Depreciation" sheetId="25" r:id="rId1"/>
    <sheet name="Sale plan" sheetId="24" r:id="rId2"/>
    <sheet name="Calculation" sheetId="23" r:id="rId3"/>
    <sheet name="Sheet3" sheetId="31" r:id="rId4"/>
    <sheet name="20-20" sheetId="4" r:id="rId5"/>
    <sheet name="Sheet1" sheetId="13" r:id="rId6"/>
    <sheet name="Sheet2" sheetId="30" r:id="rId7"/>
    <sheet name="IGR" sheetId="32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4" l="1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Q5" i="4" s="1"/>
  <c r="B5" i="4" s="1"/>
  <c r="J5" i="4"/>
  <c r="I5" i="4"/>
  <c r="E5" i="4"/>
  <c r="A5" i="4"/>
  <c r="P4" i="4"/>
  <c r="Q4" i="4" s="1"/>
  <c r="B4" i="4" s="1"/>
  <c r="J4" i="4"/>
  <c r="I4" i="4"/>
  <c r="E4" i="4"/>
  <c r="A4" i="4"/>
  <c r="P3" i="4"/>
  <c r="B3" i="4" s="1"/>
  <c r="J3" i="4"/>
  <c r="I3" i="4"/>
  <c r="E3" i="4"/>
  <c r="A3" i="4"/>
  <c r="P2" i="4"/>
  <c r="B2" i="4" s="1"/>
  <c r="J2" i="4"/>
  <c r="I2" i="4"/>
  <c r="E2" i="4"/>
  <c r="A2" i="4"/>
  <c r="F4" i="4" l="1"/>
  <c r="C4" i="4"/>
  <c r="F8" i="4"/>
  <c r="C8" i="4"/>
  <c r="F3" i="4"/>
  <c r="C3" i="4"/>
  <c r="F7" i="4"/>
  <c r="C7" i="4"/>
  <c r="F11" i="4"/>
  <c r="C11" i="4"/>
  <c r="F15" i="4"/>
  <c r="C15" i="4"/>
  <c r="F2" i="4"/>
  <c r="C2" i="4"/>
  <c r="F6" i="4"/>
  <c r="C6" i="4"/>
  <c r="F10" i="4"/>
  <c r="C10" i="4"/>
  <c r="F14" i="4"/>
  <c r="C14" i="4"/>
  <c r="F5" i="4"/>
  <c r="C5" i="4"/>
  <c r="F9" i="4"/>
  <c r="C9" i="4"/>
  <c r="F13" i="4"/>
  <c r="C13" i="4"/>
  <c r="F12" i="4"/>
  <c r="C12" i="4"/>
  <c r="C18" i="25"/>
  <c r="N8" i="24"/>
  <c r="N7" i="24"/>
  <c r="N6" i="24"/>
  <c r="N5" i="24"/>
  <c r="G13" i="4" l="1"/>
  <c r="D13" i="4"/>
  <c r="H13" i="4" s="1"/>
  <c r="D5" i="4"/>
  <c r="H5" i="4" s="1"/>
  <c r="G5" i="4"/>
  <c r="D10" i="4"/>
  <c r="H10" i="4" s="1"/>
  <c r="G10" i="4"/>
  <c r="D2" i="4"/>
  <c r="H2" i="4" s="1"/>
  <c r="G2" i="4"/>
  <c r="G11" i="4"/>
  <c r="D11" i="4"/>
  <c r="H11" i="4" s="1"/>
  <c r="G3" i="4"/>
  <c r="D3" i="4"/>
  <c r="H3" i="4" s="1"/>
  <c r="D4" i="4"/>
  <c r="H4" i="4" s="1"/>
  <c r="G4" i="4"/>
  <c r="D12" i="4"/>
  <c r="H12" i="4" s="1"/>
  <c r="G12" i="4"/>
  <c r="D9" i="4"/>
  <c r="H9" i="4" s="1"/>
  <c r="G9" i="4"/>
  <c r="G14" i="4"/>
  <c r="D14" i="4"/>
  <c r="H14" i="4" s="1"/>
  <c r="D6" i="4"/>
  <c r="H6" i="4" s="1"/>
  <c r="G6" i="4"/>
  <c r="G15" i="4"/>
  <c r="D15" i="4"/>
  <c r="H15" i="4" s="1"/>
  <c r="G7" i="4"/>
  <c r="D7" i="4"/>
  <c r="H7" i="4" s="1"/>
  <c r="G8" i="4"/>
  <c r="D8" i="4"/>
  <c r="H8" i="4" s="1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29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1" i="23" l="1"/>
  <c r="C20" i="23"/>
  <c r="C25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/>
  <c r="H16" i="4" s="1"/>
  <c r="D18" i="4" l="1"/>
  <c r="H18" i="4" s="1"/>
  <c r="D17" i="4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<sst xmlns="http://schemas.openxmlformats.org/spreadsheetml/2006/main" count="129" uniqueCount="98">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</sst>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6" fontId="7" fillId="0" borderId="0" xfId="0" applyNumberFormat="1" applyFont="1"/>
    <xf numFmtId="167" fontId="0" fillId="0" borderId="0" xfId="0" applyNumberFormat="1"/>
    <xf numFmtId="9" fontId="0" fillId="0" borderId="4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273325</xdr:colOff>
      <xdr:row>5</xdr:row>
      <xdr:rowOff>115957</xdr:rowOff>
    </xdr:from>
    <xdr:to>
      <xdr:col>9</xdr:col>
      <xdr:colOff>490523</xdr:colOff>
      <xdr:row>24</xdr:row>
      <xdr:rowOff>108917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3325" y="1068457"/>
          <a:ext cx="5733415" cy="36290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5</xdr:row>
      <xdr:rowOff>133350</xdr:rowOff>
    </xdr:from>
    <xdr:to>
      <xdr:col>10</xdr:col>
      <xdr:colOff>18415</xdr:colOff>
      <xdr:row>28</xdr:row>
      <xdr:rowOff>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085850"/>
          <a:ext cx="5733415" cy="42481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4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37035</v>
      </c>
      <c r="F2" s="73"/>
      <c r="G2" s="119" t="s">
        <v>76</v>
      </c>
      <c r="H2" s="120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35000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35000</v>
      </c>
      <c r="D5" s="57" t="s">
        <v>61</v>
      </c>
      <c r="E5" s="58">
        <f>ROUND(C5/10.764,0)</f>
        <v>3252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14000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21000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21000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35000</v>
      </c>
      <c r="D10" s="57" t="s">
        <v>61</v>
      </c>
      <c r="E10" s="58">
        <f>ROUND(C10/10.764,0)</f>
        <v>3252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2019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5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55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837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2721924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1674000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selection activeCell="F11" sqref="F11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D2" s="17"/>
      <c r="F2" s="76"/>
      <c r="G2" s="76"/>
    </row>
    <row r="3" spans="1:8">
      <c r="A3" s="15" t="s">
        <v>13</v>
      </c>
      <c r="B3" s="19"/>
      <c r="C3" s="20">
        <v>4000</v>
      </c>
      <c r="D3" s="21" t="s">
        <v>97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2000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2000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4000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837</v>
      </c>
      <c r="D18" s="74"/>
      <c r="E18" s="75"/>
      <c r="F18" s="76"/>
      <c r="G18" s="76"/>
    </row>
    <row r="19" spans="1:7">
      <c r="A19" s="15"/>
      <c r="B19" s="6"/>
      <c r="C19" s="30">
        <f>C18*C16</f>
        <v>3348000</v>
      </c>
      <c r="D19" s="76" t="s">
        <v>68</v>
      </c>
      <c r="E19" s="30"/>
      <c r="F19" s="76"/>
      <c r="G19" s="76"/>
    </row>
    <row r="20" spans="1:7">
      <c r="A20" s="118"/>
      <c r="B20" s="61"/>
      <c r="C20" s="31">
        <f>C19*85%</f>
        <v>2845800</v>
      </c>
      <c r="D20" s="76" t="s">
        <v>24</v>
      </c>
      <c r="E20" s="31"/>
      <c r="F20" s="76"/>
      <c r="G20" s="76"/>
    </row>
    <row r="21" spans="1:7">
      <c r="A21" s="15"/>
      <c r="C21" s="31">
        <f>C19*70%</f>
        <v>2343600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1674000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6975</v>
      </c>
      <c r="D25" s="31"/>
    </row>
    <row r="26" spans="1:7">
      <c r="C26" s="31"/>
      <c r="D26" s="31"/>
    </row>
    <row r="27" spans="1:7">
      <c r="C27" s="31"/>
      <c r="D27" s="116"/>
      <c r="E27" s="117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P2" sqref="P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780</v>
      </c>
      <c r="C2" s="4">
        <f t="shared" ref="C2:C15" si="2">B2*1.2</f>
        <v>936</v>
      </c>
      <c r="D2" s="4">
        <f t="shared" ref="D2:D15" si="3">C2*1.2</f>
        <v>1123.2</v>
      </c>
      <c r="E2" s="5">
        <f t="shared" ref="E2:E15" si="4">R2</f>
        <v>3820000</v>
      </c>
      <c r="F2" s="4">
        <f t="shared" ref="F2:F15" si="5">ROUND((E2/B2),0)</f>
        <v>4897</v>
      </c>
      <c r="G2" s="4">
        <f t="shared" ref="G2:G15" si="6">ROUND((E2/C2),0)</f>
        <v>4081</v>
      </c>
      <c r="H2" s="4">
        <f t="shared" ref="H2:H15" si="7">ROUND((E2/D2),0)</f>
        <v>3401</v>
      </c>
      <c r="I2" s="4">
        <f t="shared" ref="I2:I15" si="8">T2</f>
        <v>0</v>
      </c>
      <c r="J2" s="4">
        <f t="shared" ref="J2:J15" si="9">U2</f>
        <v>0</v>
      </c>
      <c r="K2" s="73"/>
      <c r="L2" s="73"/>
      <c r="M2" s="73"/>
      <c r="N2" s="73"/>
      <c r="O2" s="73">
        <v>0</v>
      </c>
      <c r="P2" s="73">
        <f t="shared" ref="P2:P5" si="10">O2/1.2</f>
        <v>0</v>
      </c>
      <c r="Q2" s="73">
        <v>780</v>
      </c>
      <c r="R2" s="2">
        <v>3820000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381</v>
      </c>
      <c r="C3" s="4">
        <f t="shared" si="2"/>
        <v>457.2</v>
      </c>
      <c r="D3" s="4">
        <f t="shared" si="3"/>
        <v>548.64</v>
      </c>
      <c r="E3" s="5">
        <f t="shared" si="4"/>
        <v>1998000</v>
      </c>
      <c r="F3" s="4">
        <f t="shared" si="5"/>
        <v>5244</v>
      </c>
      <c r="G3" s="4">
        <f t="shared" si="6"/>
        <v>4370</v>
      </c>
      <c r="H3" s="4">
        <f t="shared" si="7"/>
        <v>3642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si="10"/>
        <v>0</v>
      </c>
      <c r="Q3" s="73">
        <v>381</v>
      </c>
      <c r="R3" s="2">
        <v>1998000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f t="shared" ref="Q4:Q15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0"/>
        <v>0</v>
      </c>
      <c r="Q5" s="73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ref="P8:P13" si="12">O8/1.2</f>
        <v>0</v>
      </c>
      <c r="Q8" s="73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2"/>
        <v>0</v>
      </c>
      <c r="Q9" s="73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 t="shared" si="12"/>
        <v>0</v>
      </c>
      <c r="Q10" s="73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 t="shared" si="12"/>
        <v>0</v>
      </c>
      <c r="Q11" s="73">
        <f t="shared" si="11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3"/>
      <c r="L12" s="73"/>
      <c r="M12" s="73"/>
      <c r="N12" s="73"/>
      <c r="O12" s="73">
        <v>0</v>
      </c>
      <c r="P12" s="73">
        <f t="shared" si="12"/>
        <v>0</v>
      </c>
      <c r="Q12" s="73">
        <f t="shared" si="11"/>
        <v>0</v>
      </c>
      <c r="R12" s="2">
        <v>0</v>
      </c>
      <c r="S12" s="2"/>
      <c r="V12" s="69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3"/>
      <c r="L13" s="73"/>
      <c r="M13" s="73"/>
      <c r="N13" s="73"/>
      <c r="O13" s="73">
        <v>0</v>
      </c>
      <c r="P13" s="73">
        <f t="shared" si="12"/>
        <v>0</v>
      </c>
      <c r="Q13" s="73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3"/>
      <c r="L14" s="73"/>
      <c r="M14" s="73"/>
      <c r="N14" s="73"/>
      <c r="O14" s="73">
        <v>0</v>
      </c>
      <c r="P14" s="73">
        <f>O14/1.2</f>
        <v>0</v>
      </c>
      <c r="Q14" s="73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3"/>
      <c r="L15" s="73"/>
      <c r="M15" s="73"/>
      <c r="N15" s="73"/>
      <c r="O15" s="73">
        <v>0</v>
      </c>
      <c r="P15" s="73">
        <f>O15/1.2</f>
        <v>0</v>
      </c>
      <c r="Q15" s="73">
        <f t="shared" si="11"/>
        <v>0</v>
      </c>
      <c r="R15" s="2">
        <v>0</v>
      </c>
      <c r="S15" s="2"/>
    </row>
    <row r="16" spans="1:35">
      <c r="A16" s="4">
        <f t="shared" ref="A16:A19" si="13">N16</f>
        <v>0</v>
      </c>
      <c r="B16" s="4">
        <f t="shared" ref="B16:B19" si="14">Q16</f>
        <v>0</v>
      </c>
      <c r="C16" s="4">
        <f t="shared" ref="C16:C19" si="15">B16*1.2</f>
        <v>0</v>
      </c>
      <c r="D16" s="4">
        <f t="shared" ref="D16:D19" si="16">C16*1.2</f>
        <v>0</v>
      </c>
      <c r="E16" s="5">
        <f t="shared" ref="E16:E19" si="17">R16</f>
        <v>0</v>
      </c>
      <c r="F16" s="4" t="e">
        <f t="shared" ref="F16:F19" si="18">ROUND((E16/B16),0)</f>
        <v>#DIV/0!</v>
      </c>
      <c r="G16" s="4" t="e">
        <f t="shared" ref="G16:G19" si="19">ROUND((E16/C16),0)</f>
        <v>#DIV/0!</v>
      </c>
      <c r="H16" s="4" t="e">
        <f t="shared" ref="H16:H19" si="20">ROUND((E16/D16),0)</f>
        <v>#DIV/0!</v>
      </c>
      <c r="I16" s="4">
        <f t="shared" ref="I16:J19" si="21">T16</f>
        <v>0</v>
      </c>
      <c r="J16" s="4">
        <f t="shared" si="21"/>
        <v>0</v>
      </c>
      <c r="O16">
        <v>0</v>
      </c>
      <c r="P16">
        <f t="shared" ref="P16:P17" si="22">O16/1.2</f>
        <v>0</v>
      </c>
      <c r="Q16">
        <f t="shared" ref="Q16:Q18" si="23">P16/1.2</f>
        <v>0</v>
      </c>
      <c r="R16" s="2">
        <v>0</v>
      </c>
      <c r="S16" s="2"/>
    </row>
    <row r="17" spans="1:19">
      <c r="A17" s="4">
        <f t="shared" si="13"/>
        <v>0</v>
      </c>
      <c r="B17" s="4">
        <f t="shared" si="14"/>
        <v>0</v>
      </c>
      <c r="C17" s="4">
        <f t="shared" si="15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1"/>
        <v>0</v>
      </c>
      <c r="O17">
        <v>0</v>
      </c>
      <c r="P17">
        <f t="shared" si="22"/>
        <v>0</v>
      </c>
      <c r="Q17">
        <f t="shared" si="23"/>
        <v>0</v>
      </c>
      <c r="R17" s="2">
        <v>0</v>
      </c>
      <c r="S17" s="2"/>
    </row>
    <row r="18" spans="1:19">
      <c r="A18" s="4">
        <f t="shared" si="13"/>
        <v>0</v>
      </c>
      <c r="B18" s="4">
        <f t="shared" si="14"/>
        <v>0</v>
      </c>
      <c r="C18" s="4">
        <f t="shared" si="15"/>
        <v>0</v>
      </c>
      <c r="D18" s="4">
        <f t="shared" si="16"/>
        <v>0</v>
      </c>
      <c r="E18" s="5">
        <f t="shared" si="17"/>
        <v>0</v>
      </c>
      <c r="F18" s="4" t="e">
        <f t="shared" si="18"/>
        <v>#DIV/0!</v>
      </c>
      <c r="G18" s="4" t="e">
        <f t="shared" si="19"/>
        <v>#DIV/0!</v>
      </c>
      <c r="H18" s="4" t="e">
        <f t="shared" si="20"/>
        <v>#DIV/0!</v>
      </c>
      <c r="I18" s="4">
        <f t="shared" si="21"/>
        <v>0</v>
      </c>
      <c r="J18" s="4">
        <f t="shared" si="21"/>
        <v>0</v>
      </c>
      <c r="O18">
        <v>0</v>
      </c>
      <c r="P18">
        <f>O18/1.2</f>
        <v>0</v>
      </c>
      <c r="Q18">
        <f t="shared" si="23"/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73">
        <v>0</v>
      </c>
      <c r="P19" s="73">
        <f>O19/1.2</f>
        <v>0</v>
      </c>
      <c r="Q19" s="73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1:E34"/>
  <sheetViews>
    <sheetView topLeftCell="A6" zoomScale="115" zoomScaleNormal="115" workbookViewId="0">
      <selection activeCell="G12" sqref="G12"/>
    </sheetView>
  </sheetViews>
  <sheetFormatPr defaultRowHeight="15"/>
  <sheetData>
    <row r="11" spans="5:5" ht="16.5">
      <c r="E11" s="39"/>
    </row>
    <row r="33" ht="9" customHeight="1"/>
    <row r="34" hidden="1"/>
  </sheetData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" workbookViewId="0">
      <selection activeCell="H12" sqref="H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4" zoomScale="85" zoomScaleNormal="85" workbookViewId="0">
      <selection activeCell="K27" sqref="K2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Sheet3</vt:lpstr>
      <vt:lpstr>20-20</vt:lpstr>
      <vt:lpstr>Sheet1</vt:lpstr>
      <vt:lpstr>Sheet2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2024-11-09T11:23:17Z</dcterms:modified>
</cp:coreProperties>
</file>