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15600" windowHeight="11760"/>
  </bookViews>
  <sheets>
    <sheet name="Sheet1" sheetId="1" r:id="rId1"/>
    <sheet name="Sheet2" sheetId="2" r:id="rId2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1"/>
  <c r="G8"/>
  <c r="G7"/>
  <c r="G6"/>
  <c r="D15" l="1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B29"/>
  <c r="J12"/>
  <c r="P3"/>
  <c r="O3"/>
  <c r="B28"/>
  <c r="B15"/>
  <c r="B16"/>
  <c r="B17"/>
  <c r="B22"/>
  <c r="B23"/>
  <c r="B25"/>
  <c r="B26"/>
  <c r="B27"/>
  <c r="D14"/>
  <c r="B14"/>
  <c r="J6" l="1"/>
  <c r="C8"/>
  <c r="D6"/>
  <c r="J8" l="1"/>
</calcChain>
</file>

<file path=xl/sharedStrings.xml><?xml version="1.0" encoding="utf-8"?>
<sst xmlns="http://schemas.openxmlformats.org/spreadsheetml/2006/main" count="26" uniqueCount="20">
  <si>
    <t>Plot No.59</t>
  </si>
  <si>
    <t>Previous Valuation Report</t>
  </si>
  <si>
    <t xml:space="preserve">Plot No. </t>
  </si>
  <si>
    <t>Area in Sq. M.</t>
  </si>
  <si>
    <t>Rate Per Sq. M.</t>
  </si>
  <si>
    <t>19°57'24.0"N 73°46'44.1"E</t>
  </si>
  <si>
    <t>RR</t>
  </si>
  <si>
    <t>Area in Sq. Ft.</t>
  </si>
  <si>
    <t>Sq. M</t>
  </si>
  <si>
    <t>Value</t>
  </si>
  <si>
    <t>18.08.2022</t>
  </si>
  <si>
    <t>Area of Plot</t>
  </si>
  <si>
    <t>Rate per Sq. M.</t>
  </si>
  <si>
    <t>FMV</t>
  </si>
  <si>
    <t>RV</t>
  </si>
  <si>
    <t>DV</t>
  </si>
  <si>
    <t>Guideline</t>
  </si>
  <si>
    <t xml:space="preserve">Pervious Vaustukala Report </t>
  </si>
  <si>
    <t>16/05/2024</t>
  </si>
  <si>
    <t>Final</t>
  </si>
</sst>
</file>

<file path=xl/styles.xml><?xml version="1.0" encoding="utf-8"?>
<styleSheet xmlns="http://schemas.openxmlformats.org/spreadsheetml/2006/main">
  <numFmts count="2">
    <numFmt numFmtId="164" formatCode="_ * #,##0.00_ ;_ * \-#,##0.00_ ;_ * &quot;-&quot;??_ ;_ @_ "/>
    <numFmt numFmtId="165" formatCode="_ * #,##0_ ;_ * \-#,##0_ ;_ * &quot;-&quot;??_ ;_ @_ 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rgb="FF202124"/>
      <name val="Arial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">
    <xf numFmtId="0" fontId="0" fillId="0" borderId="0" xfId="0"/>
    <xf numFmtId="164" fontId="0" fillId="0" borderId="0" xfId="1" applyFont="1"/>
    <xf numFmtId="0" fontId="3" fillId="0" borderId="0" xfId="0" applyFont="1" applyAlignment="1">
      <alignment horizontal="left" vertical="center"/>
    </xf>
    <xf numFmtId="0" fontId="0" fillId="2" borderId="0" xfId="0" applyFill="1"/>
    <xf numFmtId="164" fontId="0" fillId="2" borderId="0" xfId="1" applyFont="1" applyFill="1"/>
    <xf numFmtId="0" fontId="2" fillId="0" borderId="0" xfId="0" applyFont="1"/>
    <xf numFmtId="164" fontId="2" fillId="0" borderId="0" xfId="1" applyFont="1"/>
    <xf numFmtId="165" fontId="0" fillId="0" borderId="0" xfId="1" applyNumberFormat="1" applyFont="1"/>
    <xf numFmtId="164" fontId="4" fillId="2" borderId="0" xfId="1" applyFont="1" applyFill="1"/>
    <xf numFmtId="1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607695</xdr:colOff>
      <xdr:row>45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26</xdr:col>
      <xdr:colOff>379095</xdr:colOff>
      <xdr:row>93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27</xdr:col>
      <xdr:colOff>379095</xdr:colOff>
      <xdr:row>145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19431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4</xdr:row>
      <xdr:rowOff>0</xdr:rowOff>
    </xdr:from>
    <xdr:to>
      <xdr:col>70</xdr:col>
      <xdr:colOff>379095</xdr:colOff>
      <xdr:row>48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146000" y="952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55</xdr:row>
      <xdr:rowOff>0</xdr:rowOff>
    </xdr:from>
    <xdr:to>
      <xdr:col>70</xdr:col>
      <xdr:colOff>379095</xdr:colOff>
      <xdr:row>99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146000" y="10668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189</xdr:col>
      <xdr:colOff>0</xdr:colOff>
      <xdr:row>4</xdr:row>
      <xdr:rowOff>0</xdr:rowOff>
    </xdr:from>
    <xdr:to>
      <xdr:col>215</xdr:col>
      <xdr:colOff>379095</xdr:colOff>
      <xdr:row>48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013500" y="952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189</xdr:col>
      <xdr:colOff>0</xdr:colOff>
      <xdr:row>54</xdr:row>
      <xdr:rowOff>0</xdr:rowOff>
    </xdr:from>
    <xdr:to>
      <xdr:col>215</xdr:col>
      <xdr:colOff>379095</xdr:colOff>
      <xdr:row>98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8013500" y="10477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189</xdr:col>
      <xdr:colOff>0</xdr:colOff>
      <xdr:row>105</xdr:row>
      <xdr:rowOff>0</xdr:rowOff>
    </xdr:from>
    <xdr:to>
      <xdr:col>215</xdr:col>
      <xdr:colOff>379095</xdr:colOff>
      <xdr:row>149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8013500" y="2019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104</xdr:row>
      <xdr:rowOff>0</xdr:rowOff>
    </xdr:from>
    <xdr:to>
      <xdr:col>69</xdr:col>
      <xdr:colOff>379095</xdr:colOff>
      <xdr:row>148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0" y="20002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155</xdr:row>
      <xdr:rowOff>0</xdr:rowOff>
    </xdr:from>
    <xdr:to>
      <xdr:col>69</xdr:col>
      <xdr:colOff>379095</xdr:colOff>
      <xdr:row>199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574500" y="29718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206</xdr:row>
      <xdr:rowOff>0</xdr:rowOff>
    </xdr:from>
    <xdr:to>
      <xdr:col>69</xdr:col>
      <xdr:colOff>379095</xdr:colOff>
      <xdr:row>250</xdr:row>
      <xdr:rowOff>189428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574500" y="39433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39"/>
  <sheetViews>
    <sheetView tabSelected="1" topLeftCell="A4" workbookViewId="0">
      <selection activeCell="J7" sqref="J7"/>
    </sheetView>
  </sheetViews>
  <sheetFormatPr defaultRowHeight="15"/>
  <cols>
    <col min="1" max="1" width="24.5703125" bestFit="1" customWidth="1"/>
    <col min="2" max="2" width="13.28515625" bestFit="1" customWidth="1"/>
    <col min="3" max="3" width="14.42578125" bestFit="1" customWidth="1"/>
    <col min="4" max="4" width="12.5703125" bestFit="1" customWidth="1"/>
    <col min="5" max="5" width="1.85546875" customWidth="1"/>
    <col min="7" max="7" width="19.7109375" customWidth="1"/>
    <col min="9" max="9" width="14.42578125" bestFit="1" customWidth="1"/>
    <col min="10" max="10" width="12.5703125" bestFit="1" customWidth="1"/>
  </cols>
  <sheetData>
    <row r="1" spans="1:16">
      <c r="A1" t="s">
        <v>0</v>
      </c>
      <c r="B1">
        <v>185.17</v>
      </c>
    </row>
    <row r="2" spans="1:16">
      <c r="G2" t="s">
        <v>17</v>
      </c>
      <c r="I2" t="s">
        <v>19</v>
      </c>
      <c r="O2">
        <v>100</v>
      </c>
      <c r="P2">
        <v>23000</v>
      </c>
    </row>
    <row r="3" spans="1:16">
      <c r="A3" t="s">
        <v>10</v>
      </c>
      <c r="G3" t="s">
        <v>18</v>
      </c>
      <c r="I3" s="9">
        <v>45605</v>
      </c>
      <c r="O3">
        <f>O2*10.764</f>
        <v>1076.3999999999999</v>
      </c>
      <c r="P3">
        <f>P2/10.764</f>
        <v>2136.7521367521367</v>
      </c>
    </row>
    <row r="4" spans="1:16">
      <c r="A4" t="s">
        <v>1</v>
      </c>
      <c r="F4" t="s">
        <v>11</v>
      </c>
      <c r="G4">
        <v>185.17</v>
      </c>
      <c r="I4" t="s">
        <v>11</v>
      </c>
      <c r="J4">
        <v>185.17</v>
      </c>
    </row>
    <row r="5" spans="1:16">
      <c r="A5" t="s">
        <v>2</v>
      </c>
      <c r="B5" t="s">
        <v>3</v>
      </c>
      <c r="C5" t="s">
        <v>4</v>
      </c>
      <c r="F5" t="s">
        <v>12</v>
      </c>
      <c r="G5" s="1">
        <v>23000</v>
      </c>
      <c r="I5" t="s">
        <v>12</v>
      </c>
      <c r="J5" s="1">
        <v>24000</v>
      </c>
    </row>
    <row r="6" spans="1:16">
      <c r="A6">
        <v>59</v>
      </c>
      <c r="B6">
        <v>185.17</v>
      </c>
      <c r="C6" s="1">
        <v>18000</v>
      </c>
      <c r="D6" s="1">
        <f>C6*B6</f>
        <v>3333060</v>
      </c>
      <c r="F6" s="5" t="s">
        <v>13</v>
      </c>
      <c r="G6" s="6">
        <f>G5*G4</f>
        <v>4258910</v>
      </c>
      <c r="I6" s="5" t="s">
        <v>13</v>
      </c>
      <c r="J6" s="6">
        <f>J5*J4</f>
        <v>4444080</v>
      </c>
    </row>
    <row r="7" spans="1:16">
      <c r="C7">
        <v>22000</v>
      </c>
      <c r="F7" t="s">
        <v>14</v>
      </c>
      <c r="G7" s="7">
        <f>G6*85%</f>
        <v>3620073.5</v>
      </c>
      <c r="I7" t="s">
        <v>14</v>
      </c>
      <c r="J7" s="7">
        <f>J6*90%</f>
        <v>3999672</v>
      </c>
    </row>
    <row r="8" spans="1:16">
      <c r="C8">
        <f>C7/10.764</f>
        <v>2043.8498699368265</v>
      </c>
      <c r="F8" t="s">
        <v>15</v>
      </c>
      <c r="G8" s="1">
        <f>G6*70%</f>
        <v>2981237</v>
      </c>
      <c r="I8" t="s">
        <v>15</v>
      </c>
      <c r="J8" s="1">
        <f>J6*70%</f>
        <v>3110856</v>
      </c>
    </row>
    <row r="9" spans="1:16">
      <c r="A9" t="s">
        <v>6</v>
      </c>
      <c r="B9">
        <v>11500</v>
      </c>
    </row>
    <row r="10" spans="1:16">
      <c r="J10" s="1"/>
    </row>
    <row r="11" spans="1:16">
      <c r="J11" s="1"/>
    </row>
    <row r="12" spans="1:16">
      <c r="I12" t="s">
        <v>16</v>
      </c>
      <c r="J12" s="1">
        <f>J4*B9</f>
        <v>2129455</v>
      </c>
    </row>
    <row r="13" spans="1:16">
      <c r="A13" t="s">
        <v>7</v>
      </c>
      <c r="B13" t="s">
        <v>8</v>
      </c>
      <c r="C13" t="s">
        <v>9</v>
      </c>
      <c r="D13" t="s">
        <v>4</v>
      </c>
      <c r="J13" s="1"/>
    </row>
    <row r="14" spans="1:16">
      <c r="A14" s="3">
        <v>1150</v>
      </c>
      <c r="B14" s="3">
        <f>A14/10.764</f>
        <v>106.83760683760684</v>
      </c>
      <c r="C14" s="4">
        <v>2600000</v>
      </c>
      <c r="D14" s="8">
        <f>C14/B14</f>
        <v>24336</v>
      </c>
      <c r="J14" s="1"/>
    </row>
    <row r="15" spans="1:16">
      <c r="A15">
        <v>2712</v>
      </c>
      <c r="B15">
        <f t="shared" ref="B15:B29" si="0">A15/10.764</f>
        <v>251.95094760312153</v>
      </c>
      <c r="C15" s="1">
        <v>4450000</v>
      </c>
      <c r="D15" s="4">
        <f t="shared" ref="D15:D39" si="1">C15/B15</f>
        <v>17662.16814159292</v>
      </c>
    </row>
    <row r="16" spans="1:16">
      <c r="A16" s="3">
        <v>3390</v>
      </c>
      <c r="B16" s="3">
        <f t="shared" si="0"/>
        <v>314.93868450390192</v>
      </c>
      <c r="C16" s="4">
        <v>7500000</v>
      </c>
      <c r="D16" s="8">
        <f t="shared" si="1"/>
        <v>23814.159292035394</v>
      </c>
    </row>
    <row r="17" spans="1:4">
      <c r="A17">
        <v>990</v>
      </c>
      <c r="B17">
        <f t="shared" si="0"/>
        <v>91.973244147157203</v>
      </c>
      <c r="C17" s="1">
        <v>3500000</v>
      </c>
      <c r="D17" s="4">
        <f t="shared" si="1"/>
        <v>38054.545454545449</v>
      </c>
    </row>
    <row r="18" spans="1:4">
      <c r="B18">
        <v>221</v>
      </c>
      <c r="C18" s="1">
        <v>10000000</v>
      </c>
      <c r="D18" s="4">
        <f t="shared" si="1"/>
        <v>45248.868778280543</v>
      </c>
    </row>
    <row r="19" spans="1:4">
      <c r="B19">
        <v>108</v>
      </c>
      <c r="C19" s="1">
        <v>4400000</v>
      </c>
      <c r="D19" s="4">
        <f t="shared" si="1"/>
        <v>40740.740740740737</v>
      </c>
    </row>
    <row r="20" spans="1:4">
      <c r="B20">
        <v>92</v>
      </c>
      <c r="C20" s="1">
        <v>3300000</v>
      </c>
      <c r="D20" s="4">
        <f t="shared" si="1"/>
        <v>35869.565217391304</v>
      </c>
    </row>
    <row r="21" spans="1:4">
      <c r="B21">
        <v>307</v>
      </c>
      <c r="C21" s="1">
        <v>7700000</v>
      </c>
      <c r="D21" s="4">
        <f t="shared" si="1"/>
        <v>25081.433224755699</v>
      </c>
    </row>
    <row r="22" spans="1:4">
      <c r="A22" s="3">
        <v>3135</v>
      </c>
      <c r="B22" s="3">
        <f t="shared" si="0"/>
        <v>291.2486064659978</v>
      </c>
      <c r="C22" s="4">
        <v>7000000</v>
      </c>
      <c r="D22" s="4">
        <f t="shared" si="1"/>
        <v>24034.449760765547</v>
      </c>
    </row>
    <row r="23" spans="1:4">
      <c r="A23">
        <v>670</v>
      </c>
      <c r="B23">
        <f t="shared" si="0"/>
        <v>62.244518766257897</v>
      </c>
      <c r="C23" s="1">
        <v>2600000</v>
      </c>
      <c r="D23" s="4">
        <f t="shared" si="1"/>
        <v>41770.746268656716</v>
      </c>
    </row>
    <row r="24" spans="1:4">
      <c r="B24">
        <v>144</v>
      </c>
      <c r="C24" s="1">
        <v>4400000</v>
      </c>
      <c r="D24" s="4">
        <f t="shared" si="1"/>
        <v>30555.555555555555</v>
      </c>
    </row>
    <row r="25" spans="1:4">
      <c r="A25" s="3">
        <v>1200</v>
      </c>
      <c r="B25" s="3">
        <f t="shared" si="0"/>
        <v>111.48272017837236</v>
      </c>
      <c r="C25" s="4">
        <v>2500000</v>
      </c>
      <c r="D25" s="8">
        <f t="shared" si="1"/>
        <v>22425</v>
      </c>
    </row>
    <row r="26" spans="1:4">
      <c r="A26" s="3">
        <v>1500</v>
      </c>
      <c r="B26" s="3">
        <f t="shared" si="0"/>
        <v>139.35340022296546</v>
      </c>
      <c r="C26" s="4">
        <v>3150000</v>
      </c>
      <c r="D26" s="8">
        <f t="shared" si="1"/>
        <v>22604.399999999998</v>
      </c>
    </row>
    <row r="27" spans="1:4">
      <c r="A27">
        <v>1520</v>
      </c>
      <c r="B27">
        <f t="shared" si="0"/>
        <v>141.21144555927165</v>
      </c>
      <c r="C27" s="1">
        <v>16300000</v>
      </c>
      <c r="D27" s="4">
        <f t="shared" si="1"/>
        <v>115429.73684210525</v>
      </c>
    </row>
    <row r="28" spans="1:4">
      <c r="A28">
        <v>1330</v>
      </c>
      <c r="B28">
        <f t="shared" si="0"/>
        <v>123.5600148643627</v>
      </c>
      <c r="C28" s="1">
        <v>3500000</v>
      </c>
      <c r="D28" s="4">
        <f t="shared" si="1"/>
        <v>28326.315789473683</v>
      </c>
    </row>
    <row r="29" spans="1:4">
      <c r="A29">
        <v>3843</v>
      </c>
      <c r="B29">
        <f t="shared" si="0"/>
        <v>357.0234113712375</v>
      </c>
      <c r="C29" s="1">
        <v>8400000</v>
      </c>
      <c r="D29" s="8">
        <f t="shared" si="1"/>
        <v>23527.868852459014</v>
      </c>
    </row>
    <row r="30" spans="1:4">
      <c r="B30">
        <v>63</v>
      </c>
      <c r="C30" s="1">
        <v>1580000</v>
      </c>
      <c r="D30" s="4">
        <f t="shared" si="1"/>
        <v>25079.365079365078</v>
      </c>
    </row>
    <row r="31" spans="1:4">
      <c r="D31" s="4" t="e">
        <f t="shared" si="1"/>
        <v>#DIV/0!</v>
      </c>
    </row>
    <row r="32" spans="1:4">
      <c r="D32" s="4" t="e">
        <f t="shared" si="1"/>
        <v>#DIV/0!</v>
      </c>
    </row>
    <row r="33" spans="4:4">
      <c r="D33" s="4" t="e">
        <f t="shared" si="1"/>
        <v>#DIV/0!</v>
      </c>
    </row>
    <row r="34" spans="4:4">
      <c r="D34" s="4" t="e">
        <f t="shared" si="1"/>
        <v>#DIV/0!</v>
      </c>
    </row>
    <row r="35" spans="4:4">
      <c r="D35" s="4" t="e">
        <f t="shared" si="1"/>
        <v>#DIV/0!</v>
      </c>
    </row>
    <row r="36" spans="4:4">
      <c r="D36" s="4" t="e">
        <f t="shared" si="1"/>
        <v>#DIV/0!</v>
      </c>
    </row>
    <row r="37" spans="4:4">
      <c r="D37" s="4" t="e">
        <f t="shared" si="1"/>
        <v>#DIV/0!</v>
      </c>
    </row>
    <row r="38" spans="4:4">
      <c r="D38" s="4" t="e">
        <f t="shared" si="1"/>
        <v>#DIV/0!</v>
      </c>
    </row>
    <row r="39" spans="4:4">
      <c r="D39" s="4" t="e">
        <f t="shared" si="1"/>
        <v>#DIV/0!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100" zoomScale="70" zoomScaleNormal="70" workbookViewId="0"/>
  </sheetViews>
  <sheetFormatPr defaultRowHeight="15"/>
  <sheetData>
    <row r="1" spans="1:1" ht="30">
      <c r="A1" s="2" t="s">
        <v>5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2024-11-09T06:08:54Z</dcterms:modified>
</cp:coreProperties>
</file>