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Anand Kumar Mishra - PNB\"/>
    </mc:Choice>
  </mc:AlternateContent>
  <xr:revisionPtr revIDLastSave="0" documentId="13_ncr:1_{9FBBA639-D795-4F3A-9BBE-73B7F49DE6B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<sst xmlns="http://schemas.openxmlformats.org/spreadsheetml/2006/main" count="49" uniqueCount="43">
  <si>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</si>
  <si>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</si>
  <si>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</si>
  <si>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</si>
  <si>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</si>
  <si>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</si>
  <si>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</si>
  <si>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</si>
  <si>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</si>
  <si>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</si>
  <si>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</si>
  <si>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</si>
  <si>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</si>
  <si>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</si>
  <si>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</si>
  <si>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</si>
  <si>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</si>
  <si>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</si>
  <si>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</si>
  <si>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</si>
  <si>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</si>
  <si>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</si>
  <si>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</si>
  <si>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</si>
  <si>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</si>
  <si>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</si>
  <si>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</si>
  <si>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</si>
  <si>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</si>
  <si>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</si>
  <si>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</si>
  <si>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</si>
  <si>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</si>
  <si>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</si>
  <si>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</si>
  <si>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</si>
  <si>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</si>
  <si>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</si>
  <si>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Punjab National Bank ( Ghatkopar (East) Branch )  - Anand Kumar Mishra</t>
  </si>
  <si>
    <t>Agree SBUA</t>
  </si>
  <si>
    <t xml:space="preserve">As per previous report </t>
  </si>
  <si>
    <t>SBUA</t>
  </si>
  <si>
    <t>rate on 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</si>
</sst>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44</xdr:row>
      <xdr:rowOff>134475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530700-7AD0-4C4B-8A89-F55B349A1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05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46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B515B-7AEA-4CC5-BCCE-6DE751DE5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7659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C5D03B-863F-4A37-8DD5-EDBA007AA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7335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40</xdr:row>
      <xdr:rowOff>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B61F38-10D8-4B4C-9965-C7E117AD9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7097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458200</xdr:colOff>
      <xdr:row>53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885BBE-0730-47D3-BE5A-394882DB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163800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48653</xdr:colOff>
      <xdr:row>42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B114F8-4352-47F1-9207-32FBD67E8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363853" cy="81545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505831</xdr:colOff>
      <xdr:row>43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BFAAD-247C-4882-B7AB-0B4DCF5D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11431" cy="81259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31</xdr:row>
      <xdr:rowOff>77008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C04460-F248-4345-9C20-37A2D0DED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5792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34" zoomScaleNormal="100" workbookViewId="0">
      <selection activeCell="W57" sqref="W5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566.66666666666674</v>
      </c>
      <c r="C3" s="44">
        <f>B3*1.2</f>
        <v>680.00000000000011</v>
      </c>
      <c r="D3" s="44">
        <f t="shared" ref="D3:D14" si="2">C3*1.2</f>
        <v>816.00000000000011</v>
      </c>
      <c r="E3" s="45">
        <f t="shared" ref="E3:E14" si="3">R3</f>
        <v>3500000</v>
      </c>
      <c r="F3" s="44">
        <f t="shared" ref="F3:F14" si="4">ROUND((E3/B3),0)</f>
        <v>6176</v>
      </c>
      <c r="G3" s="44">
        <f t="shared" ref="G3:G14" si="5">ROUND((E3/C3),0)</f>
        <v>5147</v>
      </c>
      <c r="H3" s="44">
        <f t="shared" ref="H3:H14" si="6">ROUND((E3/D3),0)</f>
        <v>4289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v>680</v>
      </c>
      <c r="Q3" s="46">
        <f t="shared" ref="P3:Q14" si="8">P3/1.2</f>
        <v>566.66666666666674</v>
      </c>
      <c r="R3" s="47">
        <v>3500000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545.83333333333337</v>
      </c>
      <c r="C4" s="44">
        <f t="shared" ref="C4:C9" si="11">B4*1.2</f>
        <v>655</v>
      </c>
      <c r="D4" s="44">
        <f t="shared" ref="D4:D9" si="12">C4*1.2</f>
        <v>786</v>
      </c>
      <c r="E4" s="45">
        <f t="shared" ref="E4:E9" si="13">R4</f>
        <v>3725000</v>
      </c>
      <c r="F4" s="44">
        <f t="shared" ref="F4:F9" si="14">ROUND((E4/B4),0)</f>
        <v>6824</v>
      </c>
      <c r="G4" s="44">
        <f t="shared" ref="G4:G9" si="15">ROUND((E4/C4),0)</f>
        <v>5687</v>
      </c>
      <c r="H4" s="44">
        <f t="shared" ref="H4:H9" si="16">ROUND((E4/D4),0)</f>
        <v>4739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v>655</v>
      </c>
      <c r="Q4" s="46">
        <f t="shared" ref="Q4:Q9" si="18">P4/1.2</f>
        <v>545.83333333333337</v>
      </c>
      <c r="R4" s="47">
        <v>3725000</v>
      </c>
    </row>
    <row r="5" spans="1:20" x14ac:dyDescent="0.25">
      <c r="A5" s="4">
        <f t="shared" si="9"/>
        <v>0</v>
      </c>
      <c r="B5" s="4">
        <f t="shared" si="10"/>
        <v>445.83333333333337</v>
      </c>
      <c r="C5" s="4">
        <f t="shared" si="11"/>
        <v>535</v>
      </c>
      <c r="D5" s="4">
        <f t="shared" si="12"/>
        <v>642</v>
      </c>
      <c r="E5" s="5">
        <f t="shared" si="13"/>
        <v>2700000</v>
      </c>
      <c r="F5" s="9">
        <f t="shared" si="14"/>
        <v>6056</v>
      </c>
      <c r="G5" s="9">
        <f t="shared" si="15"/>
        <v>5047</v>
      </c>
      <c r="H5" s="9">
        <f t="shared" si="16"/>
        <v>4206</v>
      </c>
      <c r="I5" s="4" t="e">
        <f>#REF!</f>
        <v>#REF!</v>
      </c>
      <c r="J5" s="4">
        <f t="shared" si="17"/>
        <v>0</v>
      </c>
      <c r="O5">
        <v>0</v>
      </c>
      <c r="P5">
        <v>535</v>
      </c>
      <c r="Q5">
        <f t="shared" si="18"/>
        <v>445.83333333333337</v>
      </c>
      <c r="R5" s="2">
        <v>2700000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535</v>
      </c>
      <c r="C16" s="4">
        <f>B16*1.2</f>
        <v>642</v>
      </c>
      <c r="D16" s="4">
        <f t="shared" ref="D16:D28" si="34">C16*1.2</f>
        <v>770.4</v>
      </c>
      <c r="E16" s="5">
        <f t="shared" ref="E16:E28" si="35">R16</f>
        <v>3500000</v>
      </c>
      <c r="F16" s="9">
        <f t="shared" ref="F16:F28" si="36">ROUND((E16/B16),0)</f>
        <v>6542</v>
      </c>
      <c r="G16" s="9">
        <f t="shared" ref="G16:G28" si="37">ROUND((E16/C16),0)</f>
        <v>5452</v>
      </c>
      <c r="H16" s="9">
        <f t="shared" ref="H16:H28" si="38">ROUND((E16/D16),0)</f>
        <v>4543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535</v>
      </c>
      <c r="R16" s="2">
        <v>3500000</v>
      </c>
    </row>
    <row r="17" spans="1:24" x14ac:dyDescent="0.25">
      <c r="A17" s="4">
        <f t="shared" si="32"/>
        <v>0</v>
      </c>
      <c r="B17" s="4">
        <f t="shared" si="33"/>
        <v>360</v>
      </c>
      <c r="C17" s="4">
        <f t="shared" ref="C17:C28" si="41">B17*1.2</f>
        <v>432</v>
      </c>
      <c r="D17" s="4">
        <f t="shared" si="34"/>
        <v>518.4</v>
      </c>
      <c r="E17" s="5">
        <f t="shared" si="35"/>
        <v>2700000</v>
      </c>
      <c r="F17" s="9">
        <f t="shared" si="36"/>
        <v>7500</v>
      </c>
      <c r="G17" s="9">
        <f t="shared" si="37"/>
        <v>6250</v>
      </c>
      <c r="H17" s="9">
        <f t="shared" si="38"/>
        <v>5208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360</v>
      </c>
      <c r="R17" s="2">
        <v>2700000</v>
      </c>
    </row>
    <row r="18" spans="1:24" x14ac:dyDescent="0.25">
      <c r="A18" s="4">
        <f t="shared" si="32"/>
        <v>0</v>
      </c>
      <c r="B18" s="4">
        <f t="shared" si="33"/>
        <v>378</v>
      </c>
      <c r="C18" s="4">
        <f t="shared" si="41"/>
        <v>453.59999999999997</v>
      </c>
      <c r="D18" s="4">
        <f t="shared" si="34"/>
        <v>544.31999999999994</v>
      </c>
      <c r="E18" s="5">
        <f t="shared" si="35"/>
        <v>3300000</v>
      </c>
      <c r="F18" s="9">
        <f t="shared" si="36"/>
        <v>8730</v>
      </c>
      <c r="G18" s="9">
        <f t="shared" si="37"/>
        <v>7275</v>
      </c>
      <c r="H18" s="9">
        <f t="shared" si="38"/>
        <v>6063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378</v>
      </c>
      <c r="R18" s="2">
        <v>3300000</v>
      </c>
    </row>
    <row r="19" spans="1:24" s="46" customFormat="1" x14ac:dyDescent="0.25">
      <c r="A19" s="44">
        <f t="shared" si="32"/>
        <v>0</v>
      </c>
      <c r="B19" s="44">
        <f t="shared" si="33"/>
        <v>378</v>
      </c>
      <c r="C19" s="44">
        <f t="shared" si="41"/>
        <v>453.59999999999997</v>
      </c>
      <c r="D19" s="44">
        <f t="shared" si="34"/>
        <v>544.31999999999994</v>
      </c>
      <c r="E19" s="45">
        <f t="shared" si="35"/>
        <v>3500000</v>
      </c>
      <c r="F19" s="44">
        <f t="shared" si="36"/>
        <v>9259</v>
      </c>
      <c r="G19" s="44">
        <f t="shared" si="37"/>
        <v>7716</v>
      </c>
      <c r="H19" s="44">
        <f t="shared" si="38"/>
        <v>6430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378</v>
      </c>
      <c r="R19" s="47">
        <v>3500000</v>
      </c>
    </row>
    <row r="20" spans="1:24" x14ac:dyDescent="0.25">
      <c r="A20" s="4">
        <f t="shared" si="32"/>
        <v>0</v>
      </c>
      <c r="B20" s="4">
        <f t="shared" si="33"/>
        <v>535</v>
      </c>
      <c r="C20" s="4">
        <f t="shared" si="41"/>
        <v>642</v>
      </c>
      <c r="D20" s="4">
        <f t="shared" si="34"/>
        <v>770.4</v>
      </c>
      <c r="E20" s="5">
        <f t="shared" si="35"/>
        <v>3500000</v>
      </c>
      <c r="F20" s="9">
        <f t="shared" si="36"/>
        <v>6542</v>
      </c>
      <c r="G20" s="9">
        <f t="shared" si="37"/>
        <v>5452</v>
      </c>
      <c r="H20" s="9">
        <f t="shared" si="38"/>
        <v>4543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535</v>
      </c>
      <c r="R20" s="2">
        <v>3500000</v>
      </c>
    </row>
    <row r="21" spans="1:24" x14ac:dyDescent="0.25">
      <c r="A21" s="4">
        <f t="shared" si="32"/>
        <v>0</v>
      </c>
      <c r="B21" s="4">
        <f t="shared" si="33"/>
        <v>634</v>
      </c>
      <c r="C21" s="4">
        <f t="shared" si="41"/>
        <v>760.8</v>
      </c>
      <c r="D21" s="4">
        <f t="shared" si="34"/>
        <v>912.95999999999992</v>
      </c>
      <c r="E21" s="5">
        <f t="shared" si="35"/>
        <v>5500000</v>
      </c>
      <c r="F21" s="9">
        <f t="shared" si="36"/>
        <v>8675</v>
      </c>
      <c r="G21" s="9">
        <f t="shared" si="37"/>
        <v>7229</v>
      </c>
      <c r="H21" s="9">
        <f t="shared" si="38"/>
        <v>6024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634</v>
      </c>
      <c r="R21" s="2">
        <v>5500000</v>
      </c>
    </row>
    <row r="22" spans="1:24" s="46" customFormat="1" x14ac:dyDescent="0.25">
      <c r="A22" s="44">
        <f t="shared" ref="A22:A24" si="42">N22</f>
        <v>0</v>
      </c>
      <c r="B22" s="44">
        <f t="shared" ref="B22:B24" si="43">Q22</f>
        <v>404.16666666666669</v>
      </c>
      <c r="C22" s="44">
        <f t="shared" ref="C22:C24" si="44">B22*1.2</f>
        <v>485</v>
      </c>
      <c r="D22" s="44">
        <f t="shared" ref="D22:D24" si="45">C22*1.2</f>
        <v>582</v>
      </c>
      <c r="E22" s="45">
        <f t="shared" ref="E22:E24" si="46">R22</f>
        <v>4000000</v>
      </c>
      <c r="F22" s="44">
        <f t="shared" ref="F22:F24" si="47">ROUND((E22/B22),0)</f>
        <v>9897</v>
      </c>
      <c r="G22" s="44">
        <f t="shared" ref="G22:G24" si="48">ROUND((E22/C22),0)</f>
        <v>8247</v>
      </c>
      <c r="H22" s="44">
        <f t="shared" ref="H22:H24" si="49">ROUND((E22/D22),0)</f>
        <v>6873</v>
      </c>
      <c r="I22" s="44" t="e">
        <f>#REF!</f>
        <v>#REF!</v>
      </c>
      <c r="J22" s="44">
        <f t="shared" ref="J22:J24" si="50">S22</f>
        <v>0</v>
      </c>
      <c r="O22" s="46">
        <v>0</v>
      </c>
      <c r="P22" s="46">
        <v>485</v>
      </c>
      <c r="Q22" s="46">
        <f t="shared" ref="Q22:Q24" si="51">P22/1.2</f>
        <v>404.16666666666669</v>
      </c>
      <c r="R22" s="47">
        <v>4000000</v>
      </c>
    </row>
    <row r="23" spans="1:24" x14ac:dyDescent="0.25">
      <c r="A23" s="4">
        <f t="shared" si="42"/>
        <v>0</v>
      </c>
      <c r="B23" s="4">
        <f t="shared" si="43"/>
        <v>488</v>
      </c>
      <c r="C23" s="4">
        <f t="shared" si="44"/>
        <v>585.6</v>
      </c>
      <c r="D23" s="4">
        <f t="shared" si="45"/>
        <v>702.72</v>
      </c>
      <c r="E23" s="5">
        <f t="shared" si="46"/>
        <v>3600000</v>
      </c>
      <c r="F23" s="9">
        <f t="shared" si="47"/>
        <v>7377</v>
      </c>
      <c r="G23" s="9">
        <f t="shared" si="48"/>
        <v>6148</v>
      </c>
      <c r="H23" s="9">
        <f t="shared" si="49"/>
        <v>5123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v>488</v>
      </c>
      <c r="R23" s="2">
        <v>3600000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6400</v>
      </c>
      <c r="X29" s="20" t="s">
        <v>42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655</v>
      </c>
      <c r="S31" s="10"/>
      <c r="T31" s="10"/>
      <c r="U31" s="17" t="s">
        <v>15</v>
      </c>
      <c r="V31" s="18"/>
      <c r="W31" s="19">
        <f>W29-W30</f>
        <v>3900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43</v>
      </c>
      <c r="X34" s="31">
        <v>2007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25.5</v>
      </c>
      <c r="X36" s="24"/>
    </row>
    <row r="37" spans="15:25" ht="15.75" x14ac:dyDescent="0.25">
      <c r="U37" s="17"/>
      <c r="V37" s="26"/>
      <c r="W37" s="27">
        <f>W36%</f>
        <v>0.255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637.5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1862.5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3900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5762.5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41</v>
      </c>
      <c r="V44" s="30"/>
      <c r="W44" s="25">
        <v>655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3774437.5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3396993.75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3019550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1637500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7863.411458333333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0" sqref="T1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8" sqref="R1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2024-11-12T04:58:15Z</dcterms:modified>
</cp:coreProperties>
</file>