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RACPC Kalyan\Tulshiram Narayan Sakpal\"/>
    </mc:Choice>
  </mc:AlternateContent>
  <xr:revisionPtr revIDLastSave="0" documentId="13_ncr:1_{A18F9F57-4613-40CF-AE1B-655807DD3A2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S36" i="4" l="1"/>
  <c r="S35" i="4"/>
  <c r="Q37" i="4"/>
  <c r="Q35" i="4"/>
  <c r="Q34" i="4"/>
  <c r="Q33" i="4"/>
  <c r="Q32" i="4"/>
  <c r="Q31" i="4"/>
  <c r="Q30" i="4"/>
  <c r="Q29" i="4"/>
  <c r="Q28" i="4"/>
  <c r="Q27" i="4"/>
  <c r="Q8" i="4" l="1"/>
  <c r="S8" i="4"/>
  <c r="Q7" i="4"/>
  <c r="S7" i="4"/>
  <c r="Q6" i="4"/>
  <c r="S6" i="4"/>
  <c r="Q5" i="4"/>
  <c r="S5" i="4"/>
  <c r="Q4" i="4"/>
  <c r="S4" i="4"/>
  <c r="Q3" i="4"/>
  <c r="S3" i="4"/>
  <c r="I25" i="4"/>
  <c r="I22" i="4"/>
  <c r="J21" i="4"/>
  <c r="J20" i="4"/>
  <c r="J19" i="4"/>
  <c r="J23" i="4"/>
  <c r="I33" i="4"/>
  <c r="Q12" i="4" l="1"/>
  <c r="P12" i="4"/>
  <c r="P11" i="4"/>
  <c r="Q11" i="4" s="1"/>
  <c r="Q10" i="4"/>
  <c r="P10" i="4"/>
  <c r="P9" i="4"/>
  <c r="Q9" i="4" s="1"/>
  <c r="P8" i="4"/>
  <c r="P7" i="4"/>
  <c r="P6" i="4"/>
  <c r="P5" i="4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<sst xmlns="http://schemas.openxmlformats.org/spreadsheetml/2006/main" count="36" uniqueCount="32">
  <si>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</si>
  <si>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</si>
  <si>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</si>
  <si>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</si>
  <si>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</si>
  <si>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</si>
  <si>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</si>
  <si>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</si>
  <si>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</si>
  <si>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</si>
  <si>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</si>
  <si>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</si>
  <si>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</si>
  <si>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av</t>
  </si>
  <si>
    <t>sd</t>
  </si>
  <si>
    <t>rd</t>
  </si>
  <si>
    <t>bv</t>
  </si>
  <si>
    <t>bua</t>
  </si>
  <si>
    <t>agreement - 25.10.2024</t>
  </si>
  <si>
    <t>ca</t>
  </si>
  <si>
    <t>encl bal</t>
  </si>
  <si>
    <t>open bal</t>
  </si>
  <si>
    <t>rate on ca</t>
  </si>
  <si>
    <t>fmv</t>
  </si>
  <si>
    <t>Flat No. 206, 2nd Floor, Ashapura Gold, Dwarka Malhar, Taluka - Kalyan, District - Thane, Dombivali West</t>
  </si>
  <si>
    <t>13.09.24</t>
  </si>
  <si>
    <t>04.09.24</t>
  </si>
  <si>
    <t>08..08.24</t>
  </si>
  <si>
    <t>16.07.24</t>
  </si>
  <si>
    <t>14.06.24</t>
  </si>
  <si>
    <t>10000/- on ca</t>
  </si>
  <si>
    <t>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</si>
</sst>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391771</xdr:colOff>
      <xdr:row>47</xdr:row>
      <xdr:rowOff>182186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4268FC-2A5A-4F58-888E-7D3CA9730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26171" cy="8678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13</xdr:col>
      <xdr:colOff>238125</xdr:colOff>
      <xdr:row>55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7C66D-3FA7-4E54-9519-80899B631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7553325" cy="9439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238125</xdr:colOff>
      <xdr:row>53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15BD7E-CF86-4202-BB45-722CDCB7F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53325" cy="9953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55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B481E2-44C8-40C9-A60D-E4C454084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9953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12</xdr:col>
      <xdr:colOff>238125</xdr:colOff>
      <xdr:row>58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13E69E-AF1A-4FB3-B12B-7D6EC915B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7553325" cy="9839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18</xdr:col>
      <xdr:colOff>238125</xdr:colOff>
      <xdr:row>52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8BD80-A5B1-4A90-A715-64CC2B623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7553325" cy="9953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50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70EF5D-41FD-4909-BC15-08E654861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943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topLeftCell="E1" zoomScaleNormal="100" workbookViewId="0">
      <selection activeCell="U23" sqref="U2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9.57031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9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305</v>
      </c>
      <c r="C2" s="4">
        <f>B2*1.2</f>
        <v>366</v>
      </c>
      <c r="D2" s="4">
        <f t="shared" ref="D2:D13" si="2">C2*1.2</f>
        <v>439.2</v>
      </c>
      <c r="E2" s="16">
        <f t="shared" ref="E2:E13" si="3">R2</f>
        <v>4500000</v>
      </c>
      <c r="F2" s="15">
        <f t="shared" ref="F2:F13" si="4">ROUND((E2/B2),0)</f>
        <v>14754</v>
      </c>
      <c r="G2" s="10">
        <f t="shared" ref="G2:G13" si="5">ROUND((E2/C2),0)</f>
        <v>12295</v>
      </c>
      <c r="H2" s="10">
        <f t="shared" ref="H2:H13" si="6">ROUND((E2/D2),0)</f>
        <v>10246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305</v>
      </c>
      <c r="R2" s="2">
        <v>4500000</v>
      </c>
      <c r="S2" s="8"/>
      <c r="T2" s="8"/>
    </row>
    <row r="3" spans="1:20" x14ac:dyDescent="0.25">
      <c r="A3" s="4">
        <f t="shared" si="0"/>
        <v>0</v>
      </c>
      <c r="B3" s="4">
        <f t="shared" si="1"/>
        <v>435.40379999999999</v>
      </c>
      <c r="C3" s="4">
        <f t="shared" ref="C3:C15" si="9">B3*1.2</f>
        <v>522.48455999999999</v>
      </c>
      <c r="D3" s="4">
        <f t="shared" si="2"/>
        <v>626.98147199999994</v>
      </c>
      <c r="E3" s="16">
        <f t="shared" si="3"/>
        <v>3000000</v>
      </c>
      <c r="F3" s="10">
        <f t="shared" si="4"/>
        <v>6890</v>
      </c>
      <c r="G3" s="10">
        <f t="shared" si="5"/>
        <v>5742</v>
      </c>
      <c r="H3" s="10">
        <f t="shared" si="6"/>
        <v>4785</v>
      </c>
      <c r="I3" s="4" t="e">
        <f>#REF!</f>
        <v>#REF!</v>
      </c>
      <c r="J3" s="4">
        <f t="shared" si="7"/>
        <v>40.450000000000003</v>
      </c>
      <c r="O3">
        <v>0</v>
      </c>
      <c r="P3">
        <f t="shared" si="8"/>
        <v>0</v>
      </c>
      <c r="Q3">
        <f t="shared" ref="Q3:Q8" si="10">S3*10.764</f>
        <v>435.40379999999999</v>
      </c>
      <c r="R3" s="2">
        <v>3000000</v>
      </c>
      <c r="S3" s="8">
        <f>28.55+7.31+4.59</f>
        <v>40.450000000000003</v>
      </c>
      <c r="T3" s="8" t="s">
        <v>25</v>
      </c>
    </row>
    <row r="4" spans="1:20" x14ac:dyDescent="0.25">
      <c r="A4" s="4">
        <f t="shared" si="0"/>
        <v>0</v>
      </c>
      <c r="B4" s="4">
        <f t="shared" si="1"/>
        <v>568.87739999999997</v>
      </c>
      <c r="C4" s="4">
        <f t="shared" si="9"/>
        <v>682.65287999999998</v>
      </c>
      <c r="D4" s="4">
        <f t="shared" si="2"/>
        <v>819.18345599999998</v>
      </c>
      <c r="E4" s="16">
        <f t="shared" si="3"/>
        <v>4400000</v>
      </c>
      <c r="F4" s="10">
        <f t="shared" si="4"/>
        <v>7735</v>
      </c>
      <c r="G4" s="10">
        <f t="shared" si="5"/>
        <v>6445</v>
      </c>
      <c r="H4" s="10">
        <f t="shared" si="6"/>
        <v>5371</v>
      </c>
      <c r="I4" s="4" t="e">
        <f>#REF!</f>
        <v>#REF!</v>
      </c>
      <c r="J4" s="4">
        <f t="shared" si="7"/>
        <v>52.85</v>
      </c>
      <c r="O4">
        <v>0</v>
      </c>
      <c r="P4">
        <f t="shared" si="8"/>
        <v>0</v>
      </c>
      <c r="Q4">
        <f t="shared" si="10"/>
        <v>568.87739999999997</v>
      </c>
      <c r="R4" s="2">
        <v>4400000</v>
      </c>
      <c r="S4" s="8">
        <f>39.1+8.67+5.08</f>
        <v>52.85</v>
      </c>
      <c r="T4" s="8" t="s">
        <v>26</v>
      </c>
    </row>
    <row r="5" spans="1:20" x14ac:dyDescent="0.25">
      <c r="A5" s="4">
        <f t="shared" si="0"/>
        <v>0</v>
      </c>
      <c r="B5" s="4">
        <f t="shared" si="1"/>
        <v>435.40379999999999</v>
      </c>
      <c r="C5" s="4">
        <f t="shared" si="9"/>
        <v>522.48455999999999</v>
      </c>
      <c r="D5" s="4">
        <f t="shared" si="2"/>
        <v>626.98147199999994</v>
      </c>
      <c r="E5" s="16">
        <f t="shared" si="3"/>
        <v>3500000</v>
      </c>
      <c r="F5" s="15">
        <f t="shared" si="4"/>
        <v>8039</v>
      </c>
      <c r="G5" s="10">
        <f t="shared" si="5"/>
        <v>6699</v>
      </c>
      <c r="H5" s="10">
        <f t="shared" si="6"/>
        <v>5582</v>
      </c>
      <c r="I5" s="4" t="e">
        <f>#REF!</f>
        <v>#REF!</v>
      </c>
      <c r="J5" s="4">
        <f t="shared" si="7"/>
        <v>40.450000000000003</v>
      </c>
      <c r="O5">
        <v>0</v>
      </c>
      <c r="P5">
        <f t="shared" si="8"/>
        <v>0</v>
      </c>
      <c r="Q5">
        <f t="shared" si="10"/>
        <v>435.40379999999999</v>
      </c>
      <c r="R5" s="2">
        <v>3500000</v>
      </c>
      <c r="S5" s="8">
        <f>28.55+7.31+4.59</f>
        <v>40.450000000000003</v>
      </c>
      <c r="T5" s="8" t="s">
        <v>27</v>
      </c>
    </row>
    <row r="6" spans="1:20" x14ac:dyDescent="0.25">
      <c r="A6" s="4">
        <f t="shared" si="0"/>
        <v>0</v>
      </c>
      <c r="B6" s="4">
        <f t="shared" si="1"/>
        <v>568.87739999999997</v>
      </c>
      <c r="C6" s="4">
        <f t="shared" si="9"/>
        <v>682.65287999999998</v>
      </c>
      <c r="D6" s="4">
        <f t="shared" si="2"/>
        <v>819.18345599999998</v>
      </c>
      <c r="E6" s="16">
        <f t="shared" si="3"/>
        <v>4450000</v>
      </c>
      <c r="F6" s="15">
        <f t="shared" si="4"/>
        <v>7822</v>
      </c>
      <c r="G6" s="10">
        <f t="shared" si="5"/>
        <v>6519</v>
      </c>
      <c r="H6" s="10">
        <f t="shared" si="6"/>
        <v>5432</v>
      </c>
      <c r="I6" s="4" t="e">
        <f>#REF!</f>
        <v>#REF!</v>
      </c>
      <c r="J6" s="4">
        <f t="shared" si="7"/>
        <v>52.85</v>
      </c>
      <c r="O6">
        <v>0</v>
      </c>
      <c r="P6">
        <f t="shared" si="8"/>
        <v>0</v>
      </c>
      <c r="Q6">
        <f t="shared" si="10"/>
        <v>568.87739999999997</v>
      </c>
      <c r="R6" s="2">
        <v>4450000</v>
      </c>
      <c r="S6" s="8">
        <f>39.1+8.67+5.08</f>
        <v>52.85</v>
      </c>
      <c r="T6" s="8" t="s">
        <v>28</v>
      </c>
    </row>
    <row r="7" spans="1:20" x14ac:dyDescent="0.25">
      <c r="A7" s="4">
        <f t="shared" si="0"/>
        <v>0</v>
      </c>
      <c r="B7" s="4">
        <f t="shared" si="1"/>
        <v>428.08428000000004</v>
      </c>
      <c r="C7" s="4">
        <f t="shared" si="9"/>
        <v>513.70113600000002</v>
      </c>
      <c r="D7" s="4">
        <f t="shared" si="2"/>
        <v>616.44136319999996</v>
      </c>
      <c r="E7" s="16">
        <f t="shared" si="3"/>
        <v>4000000</v>
      </c>
      <c r="F7" s="10">
        <f t="shared" si="4"/>
        <v>9344</v>
      </c>
      <c r="G7" s="10">
        <f t="shared" si="5"/>
        <v>7787</v>
      </c>
      <c r="H7" s="10">
        <f t="shared" si="6"/>
        <v>6489</v>
      </c>
      <c r="I7" s="4" t="e">
        <f>#REF!</f>
        <v>#REF!</v>
      </c>
      <c r="J7" s="4">
        <f t="shared" si="7"/>
        <v>39.770000000000003</v>
      </c>
      <c r="O7">
        <v>0</v>
      </c>
      <c r="P7">
        <f t="shared" si="8"/>
        <v>0</v>
      </c>
      <c r="Q7">
        <f t="shared" si="10"/>
        <v>428.08428000000004</v>
      </c>
      <c r="R7" s="2">
        <v>4000000</v>
      </c>
      <c r="S7" s="8">
        <f>28.12+7.02+4.63</f>
        <v>39.770000000000003</v>
      </c>
      <c r="T7" s="8" t="s">
        <v>28</v>
      </c>
    </row>
    <row r="8" spans="1:20" x14ac:dyDescent="0.25">
      <c r="A8" s="4">
        <f t="shared" si="0"/>
        <v>0</v>
      </c>
      <c r="B8" s="4">
        <f t="shared" si="1"/>
        <v>435.40379999999999</v>
      </c>
      <c r="C8" s="4">
        <f t="shared" si="9"/>
        <v>522.48455999999999</v>
      </c>
      <c r="D8" s="4">
        <f t="shared" si="2"/>
        <v>626.98147199999994</v>
      </c>
      <c r="E8" s="16">
        <f t="shared" si="3"/>
        <v>3862200</v>
      </c>
      <c r="F8" s="10">
        <f t="shared" si="4"/>
        <v>8870</v>
      </c>
      <c r="G8" s="10">
        <f t="shared" si="5"/>
        <v>7392</v>
      </c>
      <c r="H8" s="10">
        <f t="shared" si="6"/>
        <v>6160</v>
      </c>
      <c r="I8" s="4" t="e">
        <f>#REF!</f>
        <v>#REF!</v>
      </c>
      <c r="J8" s="4">
        <f t="shared" si="7"/>
        <v>40.450000000000003</v>
      </c>
      <c r="O8">
        <v>0</v>
      </c>
      <c r="P8">
        <f t="shared" si="8"/>
        <v>0</v>
      </c>
      <c r="Q8">
        <f t="shared" si="10"/>
        <v>435.40379999999999</v>
      </c>
      <c r="R8" s="2">
        <v>3862200</v>
      </c>
      <c r="S8" s="8">
        <f>28.55+7.31+4.59</f>
        <v>40.450000000000003</v>
      </c>
      <c r="T8" s="8" t="s">
        <v>29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16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ref="Q9:Q12" si="11">P9/1.2</f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16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1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16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1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16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1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4">C14*1.2</f>
        <v>0</v>
      </c>
      <c r="E14" s="5">
        <f t="shared" ref="E14:E15" si="15">R14</f>
        <v>0</v>
      </c>
      <c r="F14" s="10" t="e">
        <f t="shared" ref="F14:F15" si="16">ROUND((E14/B14),0)</f>
        <v>#DIV/0!</v>
      </c>
      <c r="G14" s="10" t="e">
        <f t="shared" ref="G14:G15" si="17">ROUND((E14/C14),0)</f>
        <v>#DIV/0!</v>
      </c>
      <c r="H14" s="4" t="e">
        <f t="shared" ref="H14:H15" si="18">ROUND((E14/D14),0)</f>
        <v>#DIV/0!</v>
      </c>
      <c r="I14" s="4" t="e">
        <f>#REF!</f>
        <v>#REF!</v>
      </c>
      <c r="J14" s="4">
        <f t="shared" ref="J14:J15" si="19">S14</f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4"/>
        <v>0</v>
      </c>
      <c r="E15" s="5">
        <f t="shared" si="15"/>
        <v>0</v>
      </c>
      <c r="F15" s="10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 t="e">
        <f>#REF!</f>
        <v>#REF!</v>
      </c>
      <c r="J15" s="4">
        <f t="shared" si="19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8"/>
      <c r="T15" s="8"/>
    </row>
    <row r="18" spans="7:24" x14ac:dyDescent="0.25">
      <c r="H18" t="s">
        <v>24</v>
      </c>
    </row>
    <row r="19" spans="7:24" x14ac:dyDescent="0.25">
      <c r="H19" t="s">
        <v>19</v>
      </c>
      <c r="I19">
        <v>307</v>
      </c>
      <c r="J19">
        <f>28.55*10.764</f>
        <v>307.31219999999996</v>
      </c>
    </row>
    <row r="20" spans="7:24" x14ac:dyDescent="0.25">
      <c r="H20" t="s">
        <v>20</v>
      </c>
      <c r="I20">
        <v>79</v>
      </c>
      <c r="J20">
        <f>7.31*10.764</f>
        <v>78.684839999999994</v>
      </c>
    </row>
    <row r="21" spans="7:24" x14ac:dyDescent="0.25">
      <c r="H21" t="s">
        <v>21</v>
      </c>
      <c r="I21">
        <v>49</v>
      </c>
      <c r="J21">
        <f>4.59*10.764</f>
        <v>49.406759999999998</v>
      </c>
    </row>
    <row r="22" spans="7:24" x14ac:dyDescent="0.25">
      <c r="I22">
        <f>SUM(I19:I21)</f>
        <v>435</v>
      </c>
    </row>
    <row r="23" spans="7:24" x14ac:dyDescent="0.25">
      <c r="H23" t="s">
        <v>17</v>
      </c>
      <c r="I23">
        <v>479</v>
      </c>
      <c r="J23">
        <f>44.49*10.764</f>
        <v>478.89035999999999</v>
      </c>
    </row>
    <row r="24" spans="7:24" x14ac:dyDescent="0.25">
      <c r="H24" t="s">
        <v>22</v>
      </c>
      <c r="I24">
        <v>8500</v>
      </c>
      <c r="O24" t="s">
        <v>30</v>
      </c>
    </row>
    <row r="25" spans="7:24" x14ac:dyDescent="0.25">
      <c r="G25" s="6"/>
      <c r="H25" s="6" t="s">
        <v>23</v>
      </c>
      <c r="I25">
        <f>I24*I22</f>
        <v>3697500</v>
      </c>
    </row>
    <row r="26" spans="7:24" x14ac:dyDescent="0.25">
      <c r="O26" t="s">
        <v>31</v>
      </c>
    </row>
    <row r="27" spans="7:24" x14ac:dyDescent="0.25">
      <c r="O27">
        <v>4</v>
      </c>
      <c r="P27" s="11">
        <v>6.5</v>
      </c>
      <c r="Q27" s="11">
        <f>P27*O27</f>
        <v>26</v>
      </c>
      <c r="R27" s="13"/>
      <c r="T27" s="11"/>
      <c r="U27" s="11"/>
      <c r="V27" s="11"/>
      <c r="W27" s="11"/>
      <c r="X27" s="11"/>
    </row>
    <row r="28" spans="7:24" x14ac:dyDescent="0.25">
      <c r="O28">
        <v>9</v>
      </c>
      <c r="P28" s="11">
        <v>10</v>
      </c>
      <c r="Q28" s="11">
        <f t="shared" ref="Q28:Q34" si="22">P28*O28</f>
        <v>90</v>
      </c>
      <c r="R28" s="14"/>
      <c r="T28" s="14"/>
      <c r="U28" s="14"/>
      <c r="V28" s="11"/>
      <c r="W28" s="11"/>
      <c r="X28" s="11"/>
    </row>
    <row r="29" spans="7:24" x14ac:dyDescent="0.25">
      <c r="H29" t="s">
        <v>18</v>
      </c>
      <c r="O29">
        <v>12.78</v>
      </c>
      <c r="P29" s="11">
        <v>3</v>
      </c>
      <c r="Q29" s="11">
        <f t="shared" si="22"/>
        <v>38.339999999999996</v>
      </c>
      <c r="R29" s="11"/>
      <c r="T29" s="11"/>
      <c r="U29" s="11"/>
      <c r="V29" s="11"/>
      <c r="W29" s="11"/>
      <c r="X29" s="11"/>
    </row>
    <row r="30" spans="7:24" x14ac:dyDescent="0.25">
      <c r="H30" t="s">
        <v>13</v>
      </c>
      <c r="I30">
        <v>2750000</v>
      </c>
      <c r="O30">
        <v>6</v>
      </c>
      <c r="P30" s="11">
        <v>4</v>
      </c>
      <c r="Q30" s="11">
        <f t="shared" si="22"/>
        <v>24</v>
      </c>
      <c r="R30" s="11"/>
      <c r="T30" s="11"/>
      <c r="U30" s="11"/>
      <c r="V30" s="11"/>
      <c r="W30" s="11"/>
      <c r="X30" s="11"/>
    </row>
    <row r="31" spans="7:24" x14ac:dyDescent="0.25">
      <c r="H31" t="s">
        <v>14</v>
      </c>
      <c r="I31">
        <v>198900</v>
      </c>
      <c r="O31">
        <v>8.5</v>
      </c>
      <c r="P31" s="11">
        <v>7.52</v>
      </c>
      <c r="Q31" s="11">
        <f t="shared" si="22"/>
        <v>63.919999999999995</v>
      </c>
      <c r="R31" s="12"/>
      <c r="T31" s="12"/>
      <c r="U31" s="12"/>
      <c r="V31" s="11"/>
      <c r="W31" s="11"/>
      <c r="X31" s="11"/>
    </row>
    <row r="32" spans="7:24" x14ac:dyDescent="0.25">
      <c r="H32" t="s">
        <v>15</v>
      </c>
      <c r="I32">
        <v>28500</v>
      </c>
      <c r="O32">
        <v>7.52</v>
      </c>
      <c r="P32" s="11">
        <v>2</v>
      </c>
      <c r="Q32" s="11">
        <f t="shared" si="22"/>
        <v>15.04</v>
      </c>
      <c r="R32" s="11"/>
      <c r="T32" s="11"/>
      <c r="U32" s="11"/>
      <c r="V32" s="11"/>
      <c r="W32" s="11"/>
      <c r="X32" s="11"/>
    </row>
    <row r="33" spans="8:24" x14ac:dyDescent="0.25">
      <c r="I33">
        <f>SUM(I30:I32)</f>
        <v>2977400</v>
      </c>
      <c r="O33">
        <v>3</v>
      </c>
      <c r="P33" s="11">
        <v>9</v>
      </c>
      <c r="Q33" s="11">
        <f t="shared" si="22"/>
        <v>27</v>
      </c>
      <c r="R33" s="11"/>
      <c r="T33" s="11"/>
      <c r="U33" s="11"/>
      <c r="V33" s="11"/>
      <c r="W33" s="11"/>
      <c r="X33" s="11"/>
    </row>
    <row r="34" spans="8:24" x14ac:dyDescent="0.25">
      <c r="H34" t="s">
        <v>16</v>
      </c>
      <c r="I34">
        <v>2639000</v>
      </c>
      <c r="O34">
        <v>9</v>
      </c>
      <c r="P34" s="11">
        <v>13.5</v>
      </c>
      <c r="Q34" s="11">
        <f t="shared" si="22"/>
        <v>121.5</v>
      </c>
      <c r="R34" s="11"/>
      <c r="T34" s="11"/>
      <c r="U34" s="11"/>
      <c r="V34" s="11"/>
      <c r="W34" s="11"/>
      <c r="X34" s="11"/>
    </row>
    <row r="35" spans="8:24" x14ac:dyDescent="0.25">
      <c r="P35" s="11"/>
      <c r="Q35" s="11">
        <f>SUM(Q27:Q34)</f>
        <v>405.8</v>
      </c>
      <c r="R35" s="11">
        <v>10000</v>
      </c>
      <c r="S35" s="6">
        <f>R35*Q35</f>
        <v>4058000</v>
      </c>
      <c r="T35" s="11"/>
      <c r="U35" s="11"/>
      <c r="V35" s="11"/>
      <c r="W35" s="11"/>
      <c r="X35" s="11"/>
    </row>
    <row r="36" spans="8:24" x14ac:dyDescent="0.25">
      <c r="P36" s="11"/>
      <c r="Q36" s="11"/>
      <c r="R36" s="11"/>
      <c r="S36" s="6">
        <f>S35/435</f>
        <v>9328.7356321839088</v>
      </c>
      <c r="T36" s="11"/>
      <c r="U36" s="11"/>
      <c r="V36" s="11"/>
      <c r="W36" s="11"/>
      <c r="X36" s="11"/>
    </row>
    <row r="37" spans="8:24" x14ac:dyDescent="0.25">
      <c r="Q37" s="11">
        <f>Q35-Q33-Q32</f>
        <v>363.76</v>
      </c>
      <c r="R37" s="11"/>
    </row>
    <row r="38" spans="8:24" x14ac:dyDescent="0.25">
      <c r="Q38" s="11"/>
      <c r="R38" s="11"/>
      <c r="T38" s="6"/>
    </row>
    <row r="39" spans="8:24" x14ac:dyDescent="0.25">
      <c r="P39" s="11"/>
      <c r="Q39" s="11"/>
      <c r="R39" s="11"/>
      <c r="S39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2024-11-09T09:30:25Z</dcterms:modified>
</cp:coreProperties>
</file>