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UBI\RLP Vashi\Aman R Vishwakaram\"/>
    </mc:Choice>
  </mc:AlternateContent>
  <xr:revisionPtr revIDLastSave="0" documentId="13_ncr:1_{71B095A8-F60B-4A1A-81AE-0B63D86EBE03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4" i="4" l="1"/>
  <c r="R26" i="4" l="1"/>
  <c r="R25" i="4"/>
  <c r="R24" i="4"/>
  <c r="R23" i="4"/>
  <c r="R22" i="4"/>
  <c r="H22" i="4" l="1"/>
  <c r="J20" i="4"/>
  <c r="I20" i="4"/>
  <c r="Q12" i="4" l="1"/>
  <c r="P12" i="4"/>
  <c r="P11" i="4"/>
  <c r="Q11" i="4" s="1"/>
  <c r="P10" i="4"/>
  <c r="P9" i="4"/>
  <c r="P8" i="4"/>
  <c r="Q7" i="4"/>
  <c r="P6" i="4"/>
  <c r="P5" i="4"/>
  <c r="Q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<sst xmlns="http://schemas.openxmlformats.org/spreadsheetml/2006/main" count="28" uniqueCount="25">
  <si>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</si>
  <si>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</si>
  <si>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</si>
  <si>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</si>
  <si>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</si>
  <si>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</si>
  <si>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</si>
  <si>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</si>
  <si>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</si>
  <si>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</si>
  <si>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</si>
  <si>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</si>
  <si>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</si>
  <si>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 603 6th floor Bldg no 12/E-1 Aamrapali S R A co operative housing society Ltd Sangharsh Nagar Andheri West</t>
  </si>
  <si>
    <t>ca</t>
  </si>
  <si>
    <t>rate</t>
  </si>
  <si>
    <t>fmv</t>
  </si>
  <si>
    <t>agreemetn - 28.50 lakhs</t>
  </si>
  <si>
    <t>bua</t>
  </si>
  <si>
    <t>06.11.24</t>
  </si>
  <si>
    <t>05.11.24</t>
  </si>
  <si>
    <t>30.10.24</t>
  </si>
  <si>
    <t>25.10.24</t>
  </si>
  <si>
    <t>mca</t>
  </si>
  <si>
    <t>oc - 2007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</si>
</sst>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10718</xdr:colOff>
      <xdr:row>38</xdr:row>
      <xdr:rowOff>105773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D5C450-31A1-4140-A94E-25B3D2971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545118" cy="688757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45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DC93F9-BAD0-46AA-A529-89F31DC03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8382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267928</xdr:colOff>
      <xdr:row>47</xdr:row>
      <xdr:rowOff>163038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821BB0-7288-4084-A307-290FA53CB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02328" cy="79735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544022</xdr:colOff>
      <xdr:row>35</xdr:row>
      <xdr:rowOff>105694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31A1A1C-B38A-4427-851D-9589260A5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859222" cy="658269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0</xdr:rowOff>
    </xdr:from>
    <xdr:to>
      <xdr:col>14</xdr:col>
      <xdr:colOff>153587</xdr:colOff>
      <xdr:row>46</xdr:row>
      <xdr:rowOff>58335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2DB246-C2E6-46DA-BDAE-405298CB8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8507012" cy="8487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105981</xdr:colOff>
      <xdr:row>50</xdr:row>
      <xdr:rowOff>172617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30350E-3FC6-421B-82DD-D8F66D37C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40381" cy="836411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15</xdr:col>
      <xdr:colOff>486609</xdr:colOff>
      <xdr:row>37</xdr:row>
      <xdr:rowOff>134352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9CA37D-6121-4A6A-912C-6B535FFF5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5973009" cy="718285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48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06E0CD-DB33-416F-8A5F-A29BD294A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0678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49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589AD4-F631-4B0B-9286-DA1C5C3D5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3249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45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213166-6A98-464B-8614-4A202D2E6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8553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7"/>
  <sheetViews>
    <sheetView tabSelected="1" topLeftCell="E1" zoomScaleNormal="100" workbookViewId="0">
      <selection activeCell="Q5" sqref="Q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225</v>
      </c>
      <c r="C2" s="4">
        <f>B2*1.2</f>
        <v>270</v>
      </c>
      <c r="D2" s="4">
        <f t="shared" ref="D2:D13" si="2">C2*1.2</f>
        <v>324</v>
      </c>
      <c r="E2" s="5">
        <f t="shared" ref="E2:E13" si="3">R2</f>
        <v>3000000</v>
      </c>
      <c r="F2" s="10">
        <f t="shared" ref="F2:F13" si="4">ROUND((E2/B2),0)</f>
        <v>13333</v>
      </c>
      <c r="G2" s="10">
        <f t="shared" ref="G2:G13" si="5">ROUND((E2/C2),0)</f>
        <v>11111</v>
      </c>
      <c r="H2" s="10">
        <f t="shared" ref="H2:H13" si="6">ROUND((E2/D2),0)</f>
        <v>9259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225</v>
      </c>
      <c r="R2" s="2">
        <v>3000000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258.33333333333337</v>
      </c>
      <c r="C3" s="4">
        <f t="shared" ref="C3:C15" si="9">B3*1.2</f>
        <v>310.00000000000006</v>
      </c>
      <c r="D3" s="4">
        <f t="shared" si="2"/>
        <v>372.00000000000006</v>
      </c>
      <c r="E3" s="15">
        <f t="shared" si="3"/>
        <v>3000000</v>
      </c>
      <c r="F3" s="10">
        <f t="shared" si="4"/>
        <v>11613</v>
      </c>
      <c r="G3" s="10">
        <f t="shared" si="5"/>
        <v>9677</v>
      </c>
      <c r="H3" s="10">
        <f t="shared" si="6"/>
        <v>8065</v>
      </c>
      <c r="I3" s="4" t="e">
        <f>#REF!</f>
        <v>#REF!</v>
      </c>
      <c r="J3" s="4">
        <f t="shared" si="7"/>
        <v>0</v>
      </c>
      <c r="O3">
        <v>0</v>
      </c>
      <c r="P3">
        <v>310</v>
      </c>
      <c r="Q3">
        <f t="shared" ref="Q3:Q12" si="10">P3/1.2</f>
        <v>258.33333333333337</v>
      </c>
      <c r="R3" s="2">
        <v>3000000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270</v>
      </c>
      <c r="C4" s="4">
        <f t="shared" si="9"/>
        <v>324</v>
      </c>
      <c r="D4" s="4">
        <f t="shared" si="2"/>
        <v>388.8</v>
      </c>
      <c r="E4" s="15">
        <f t="shared" si="3"/>
        <v>4000000</v>
      </c>
      <c r="F4" s="14">
        <f t="shared" si="4"/>
        <v>14815</v>
      </c>
      <c r="G4" s="10">
        <f t="shared" si="5"/>
        <v>12346</v>
      </c>
      <c r="H4" s="10">
        <f t="shared" si="6"/>
        <v>10288</v>
      </c>
      <c r="I4" s="4" t="e">
        <f>#REF!</f>
        <v>#REF!</v>
      </c>
      <c r="J4" s="4">
        <f t="shared" si="7"/>
        <v>0</v>
      </c>
      <c r="O4">
        <v>0</v>
      </c>
      <c r="P4">
        <f t="shared" ref="P4" si="11">O4/1.2</f>
        <v>0</v>
      </c>
      <c r="Q4">
        <v>270</v>
      </c>
      <c r="R4" s="2">
        <v>4000000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225</v>
      </c>
      <c r="C5" s="4">
        <f t="shared" si="9"/>
        <v>270</v>
      </c>
      <c r="D5" s="4">
        <f t="shared" si="2"/>
        <v>324</v>
      </c>
      <c r="E5" s="15">
        <f t="shared" si="3"/>
        <v>3300000</v>
      </c>
      <c r="F5" s="10">
        <f t="shared" si="4"/>
        <v>14667</v>
      </c>
      <c r="G5" s="10">
        <f t="shared" si="5"/>
        <v>12222</v>
      </c>
      <c r="H5" s="10">
        <f t="shared" si="6"/>
        <v>10185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225</v>
      </c>
      <c r="R5" s="2">
        <v>3300000</v>
      </c>
      <c r="S5" s="8"/>
      <c r="T5" s="8"/>
    </row>
    <row r="6" spans="1:20" x14ac:dyDescent="0.25">
      <c r="A6" s="4">
        <f t="shared" si="0"/>
        <v>0</v>
      </c>
      <c r="B6" s="4">
        <f t="shared" si="1"/>
        <v>225</v>
      </c>
      <c r="C6" s="4">
        <f t="shared" si="9"/>
        <v>270</v>
      </c>
      <c r="D6" s="4">
        <f t="shared" si="2"/>
        <v>324</v>
      </c>
      <c r="E6" s="15">
        <f t="shared" si="3"/>
        <v>3200000</v>
      </c>
      <c r="F6" s="10">
        <f t="shared" si="4"/>
        <v>14222</v>
      </c>
      <c r="G6" s="10">
        <f t="shared" si="5"/>
        <v>11852</v>
      </c>
      <c r="H6" s="10">
        <f t="shared" si="6"/>
        <v>9877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225</v>
      </c>
      <c r="R6" s="2">
        <v>3200000</v>
      </c>
      <c r="S6" s="8"/>
      <c r="T6" s="8"/>
    </row>
    <row r="7" spans="1:20" x14ac:dyDescent="0.25">
      <c r="A7" s="4">
        <f t="shared" si="0"/>
        <v>0</v>
      </c>
      <c r="B7" s="4">
        <f t="shared" si="1"/>
        <v>225</v>
      </c>
      <c r="C7" s="4">
        <f t="shared" si="9"/>
        <v>270</v>
      </c>
      <c r="D7" s="4">
        <f t="shared" si="2"/>
        <v>324</v>
      </c>
      <c r="E7" s="15">
        <f t="shared" si="3"/>
        <v>3100000</v>
      </c>
      <c r="F7" s="14">
        <f t="shared" si="4"/>
        <v>13778</v>
      </c>
      <c r="G7" s="10">
        <f t="shared" si="5"/>
        <v>11481</v>
      </c>
      <c r="H7" s="10">
        <f t="shared" si="6"/>
        <v>9568</v>
      </c>
      <c r="I7" s="4" t="e">
        <f>#REF!</f>
        <v>#REF!</v>
      </c>
      <c r="J7" s="4" t="str">
        <f t="shared" si="7"/>
        <v>06.11.24</v>
      </c>
      <c r="O7">
        <v>0</v>
      </c>
      <c r="P7">
        <v>270</v>
      </c>
      <c r="Q7">
        <f t="shared" si="10"/>
        <v>225</v>
      </c>
      <c r="R7" s="2">
        <v>3100000</v>
      </c>
      <c r="S7" s="8" t="s">
        <v>19</v>
      </c>
      <c r="T7" s="8"/>
    </row>
    <row r="8" spans="1:20" x14ac:dyDescent="0.25">
      <c r="A8" s="4">
        <f t="shared" si="0"/>
        <v>0</v>
      </c>
      <c r="B8" s="4">
        <f t="shared" si="1"/>
        <v>225</v>
      </c>
      <c r="C8" s="4">
        <f t="shared" si="9"/>
        <v>270</v>
      </c>
      <c r="D8" s="4">
        <f t="shared" si="2"/>
        <v>324</v>
      </c>
      <c r="E8" s="15">
        <f t="shared" si="3"/>
        <v>3300000</v>
      </c>
      <c r="F8" s="14">
        <f t="shared" si="4"/>
        <v>14667</v>
      </c>
      <c r="G8" s="10">
        <f t="shared" si="5"/>
        <v>12222</v>
      </c>
      <c r="H8" s="10">
        <f t="shared" si="6"/>
        <v>10185</v>
      </c>
      <c r="I8" s="4" t="e">
        <f>#REF!</f>
        <v>#REF!</v>
      </c>
      <c r="J8" s="4" t="str">
        <f t="shared" si="7"/>
        <v>05.11.24</v>
      </c>
      <c r="O8">
        <v>0</v>
      </c>
      <c r="P8">
        <f t="shared" si="8"/>
        <v>0</v>
      </c>
      <c r="Q8">
        <v>225</v>
      </c>
      <c r="R8" s="2">
        <v>3300000</v>
      </c>
      <c r="S8" s="8" t="s">
        <v>20</v>
      </c>
      <c r="T8" s="8"/>
    </row>
    <row r="9" spans="1:20" x14ac:dyDescent="0.25">
      <c r="A9" s="4">
        <f t="shared" si="0"/>
        <v>0</v>
      </c>
      <c r="B9" s="4">
        <f t="shared" si="1"/>
        <v>225</v>
      </c>
      <c r="C9" s="4">
        <f t="shared" si="9"/>
        <v>270</v>
      </c>
      <c r="D9" s="4">
        <f t="shared" si="2"/>
        <v>324</v>
      </c>
      <c r="E9" s="15">
        <f t="shared" si="3"/>
        <v>3050000</v>
      </c>
      <c r="F9" s="14">
        <f t="shared" si="4"/>
        <v>13556</v>
      </c>
      <c r="G9" s="10">
        <f t="shared" si="5"/>
        <v>11296</v>
      </c>
      <c r="H9" s="10">
        <f t="shared" si="6"/>
        <v>9414</v>
      </c>
      <c r="I9" s="4" t="e">
        <f>#REF!</f>
        <v>#REF!</v>
      </c>
      <c r="J9" s="4" t="str">
        <f t="shared" si="7"/>
        <v>30.10.24</v>
      </c>
      <c r="O9">
        <v>0</v>
      </c>
      <c r="P9">
        <f t="shared" si="8"/>
        <v>0</v>
      </c>
      <c r="Q9">
        <v>225</v>
      </c>
      <c r="R9" s="2">
        <v>3050000</v>
      </c>
      <c r="S9" s="8" t="s">
        <v>21</v>
      </c>
      <c r="T9" s="8"/>
    </row>
    <row r="10" spans="1:20" x14ac:dyDescent="0.25">
      <c r="A10" s="4">
        <f t="shared" si="0"/>
        <v>0</v>
      </c>
      <c r="B10" s="4">
        <f t="shared" si="1"/>
        <v>225</v>
      </c>
      <c r="C10" s="4">
        <f t="shared" si="9"/>
        <v>270</v>
      </c>
      <c r="D10" s="4">
        <f t="shared" si="2"/>
        <v>324</v>
      </c>
      <c r="E10" s="15">
        <f t="shared" si="3"/>
        <v>3400000</v>
      </c>
      <c r="F10" s="10">
        <f t="shared" si="4"/>
        <v>15111</v>
      </c>
      <c r="G10" s="10">
        <f t="shared" si="5"/>
        <v>12593</v>
      </c>
      <c r="H10" s="10">
        <f t="shared" si="6"/>
        <v>10494</v>
      </c>
      <c r="I10" s="4" t="e">
        <f>#REF!</f>
        <v>#REF!</v>
      </c>
      <c r="J10" s="4" t="str">
        <f t="shared" si="7"/>
        <v>25.10.24</v>
      </c>
      <c r="O10">
        <v>0</v>
      </c>
      <c r="P10">
        <f t="shared" si="8"/>
        <v>0</v>
      </c>
      <c r="Q10">
        <v>225</v>
      </c>
      <c r="R10" s="2">
        <v>3400000</v>
      </c>
      <c r="S10" s="8" t="s">
        <v>22</v>
      </c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5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4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</row>
    <row r="18" spans="7:24" x14ac:dyDescent="0.25">
      <c r="G18" t="s">
        <v>13</v>
      </c>
    </row>
    <row r="19" spans="7:24" x14ac:dyDescent="0.25">
      <c r="G19" t="s">
        <v>14</v>
      </c>
      <c r="H19">
        <v>225</v>
      </c>
    </row>
    <row r="20" spans="7:24" x14ac:dyDescent="0.25">
      <c r="G20" t="s">
        <v>18</v>
      </c>
      <c r="H20">
        <v>270</v>
      </c>
      <c r="I20">
        <f>25.09*10.764</f>
        <v>270.06876</v>
      </c>
      <c r="J20">
        <f>I20/H19</f>
        <v>1.2003056000000001</v>
      </c>
    </row>
    <row r="21" spans="7:24" x14ac:dyDescent="0.25">
      <c r="G21" t="s">
        <v>15</v>
      </c>
      <c r="H21">
        <v>14500</v>
      </c>
      <c r="P21" t="s">
        <v>23</v>
      </c>
    </row>
    <row r="22" spans="7:24" x14ac:dyDescent="0.25">
      <c r="G22" t="s">
        <v>16</v>
      </c>
      <c r="H22">
        <f>H21*H19</f>
        <v>3262500</v>
      </c>
      <c r="P22">
        <v>8.36</v>
      </c>
      <c r="Q22">
        <v>3.8</v>
      </c>
      <c r="R22">
        <f>Q22*P22</f>
        <v>31.767999999999997</v>
      </c>
    </row>
    <row r="23" spans="7:24" x14ac:dyDescent="0.25">
      <c r="G23" s="6"/>
      <c r="H23" s="6"/>
      <c r="P23">
        <v>1.47</v>
      </c>
      <c r="Q23">
        <v>6.02</v>
      </c>
      <c r="R23">
        <f t="shared" ref="R23:R25" si="22">Q23*P23</f>
        <v>8.8493999999999993</v>
      </c>
    </row>
    <row r="24" spans="7:24" x14ac:dyDescent="0.25">
      <c r="P24">
        <v>5.76</v>
      </c>
      <c r="Q24">
        <v>10.18</v>
      </c>
      <c r="R24">
        <f t="shared" si="22"/>
        <v>58.636799999999994</v>
      </c>
    </row>
    <row r="25" spans="7:24" x14ac:dyDescent="0.25">
      <c r="P25" s="11">
        <v>9.16</v>
      </c>
      <c r="Q25" s="11">
        <v>14.01</v>
      </c>
      <c r="R25">
        <f t="shared" si="22"/>
        <v>128.33160000000001</v>
      </c>
      <c r="T25" s="11"/>
      <c r="U25" s="11"/>
      <c r="V25" s="11"/>
      <c r="W25" s="11"/>
      <c r="X25" s="11"/>
    </row>
    <row r="26" spans="7:24" x14ac:dyDescent="0.25">
      <c r="G26" t="s">
        <v>17</v>
      </c>
      <c r="P26" s="11"/>
      <c r="Q26" s="13"/>
      <c r="R26" s="13">
        <f>SUM(R22:R25)</f>
        <v>227.58580000000001</v>
      </c>
      <c r="T26" s="13"/>
      <c r="U26" s="13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24</v>
      </c>
      <c r="P28" s="11"/>
      <c r="Q28" s="11"/>
      <c r="R28" s="11"/>
      <c r="T28" s="11"/>
      <c r="U28" s="11"/>
      <c r="V28" s="11"/>
      <c r="W28" s="11"/>
      <c r="X28" s="11"/>
    </row>
    <row r="29" spans="7:24" x14ac:dyDescent="0.25">
      <c r="P29" s="11"/>
      <c r="Q29" s="11"/>
      <c r="R29" s="12"/>
      <c r="T29" s="12"/>
      <c r="U29" s="12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P34" s="11"/>
      <c r="Q34" s="11"/>
      <c r="R34" s="11"/>
      <c r="S34" s="6"/>
      <c r="T34" s="11"/>
      <c r="U34" s="11"/>
      <c r="V34" s="11"/>
      <c r="W34" s="11"/>
      <c r="X34" s="11"/>
    </row>
    <row r="35" spans="16:24" x14ac:dyDescent="0.25">
      <c r="Q35" s="11"/>
      <c r="R35" s="11"/>
    </row>
    <row r="36" spans="16:24" x14ac:dyDescent="0.25">
      <c r="Q36" s="11"/>
      <c r="R36" s="11"/>
      <c r="T36" s="6"/>
    </row>
    <row r="37" spans="16:24" x14ac:dyDescent="0.25">
      <c r="P37" s="11"/>
      <c r="Q37" s="11"/>
      <c r="R37" s="11"/>
      <c r="S37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G20" sqref="G20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2024-11-30T06:22:53Z</dcterms:modified>
</cp:coreProperties>
</file>