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Bharat Bhatu Wadile - BOM\"/>
    </mc:Choice>
  </mc:AlternateContent>
  <xr:revisionPtr revIDLastSave="0" documentId="13_ncr:1_{184304EE-ABCD-48F7-A6A2-63B0CAB504A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7" i="4" l="1"/>
  <c r="Y46" i="4"/>
  <c r="Y45" i="4"/>
  <c r="W46" i="4" l="1"/>
  <c r="T12" i="15"/>
  <c r="S12" i="15"/>
  <c r="T13" i="13"/>
  <c r="S13" i="13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<sst xmlns="http://schemas.openxmlformats.org/spreadsheetml/2006/main" count="50" uniqueCount="44">
  <si>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</si>
  <si>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</si>
  <si>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</si>
  <si>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</si>
  <si>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</si>
  <si>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</si>
  <si>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</si>
  <si>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</si>
  <si>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</si>
  <si>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</si>
  <si>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</si>
  <si>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</si>
  <si>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</si>
  <si>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</si>
  <si>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</si>
  <si>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</si>
  <si>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</si>
  <si>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</si>
  <si>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</si>
  <si>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</si>
  <si>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</si>
  <si>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</si>
  <si>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</si>
  <si>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</si>
  <si>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</si>
  <si>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</si>
  <si>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</si>
  <si>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</si>
  <si>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</si>
  <si>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</si>
  <si>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</si>
  <si>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</si>
  <si>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</si>
  <si>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</si>
  <si>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</si>
  <si>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</si>
  <si>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</si>
  <si>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</si>
  <si>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</si>
  <si>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</si>
  <si>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</si>
  <si>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Bank Of Maharashtra ( Vashi Turbhe Branch ) - Mr. Bharat Bhatu Wadile, Mrs. Archana Bharat Wadile &amp; Mr. Mandar Bharat Wadile</t>
  </si>
  <si>
    <t>1 Car Park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</si>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</sst>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41</xdr:row>
      <xdr:rowOff>182027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B2D3A-04B4-49EF-B61B-186DB3D1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5353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6</xdr:row>
      <xdr:rowOff>76200</xdr:rowOff>
    </xdr:from>
    <xdr:to>
      <xdr:col>16</xdr:col>
      <xdr:colOff>258394</xdr:colOff>
      <xdr:row>45</xdr:row>
      <xdr:rowOff>67711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DC1DA8-56BB-459B-8BCD-FC5FB71D9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" y="1219200"/>
          <a:ext cx="8735644" cy="7421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45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07D5C-4276-409F-A3A0-A6EE56238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7478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AA2220-06AE-45F7-A24C-45A2C7AA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72685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42</xdr:row>
      <xdr:rowOff>20096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E942A9-F51C-4D92-B2B2-B3631E94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4972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46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9BD32-D3A0-420B-AB8E-6A589738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459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37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48F811-68C7-4AF1-BB0A-8ABDEE2E2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106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524884</xdr:colOff>
      <xdr:row>45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354B7-5ABC-4653-BC88-61F9439DD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30484" cy="8487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429621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F0887-513C-49A3-B965-7F07ED7F4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35221" cy="89928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38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606D0-86E9-49EA-BF4A-0676601F7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16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5" sqref="U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733</v>
      </c>
      <c r="C3" s="4">
        <f>B3*1.2</f>
        <v>879.6</v>
      </c>
      <c r="D3" s="4">
        <f t="shared" ref="D3:D14" si="2">C3*1.2</f>
        <v>1055.52</v>
      </c>
      <c r="E3" s="5">
        <f t="shared" ref="E3:E14" si="3">R3</f>
        <v>13927000</v>
      </c>
      <c r="F3" s="9">
        <f t="shared" ref="F3:F14" si="4">ROUND((E3/B3),0)</f>
        <v>19000</v>
      </c>
      <c r="G3" s="9">
        <f t="shared" ref="G3:G14" si="5">ROUND((E3/C3),0)</f>
        <v>15833</v>
      </c>
      <c r="H3" s="9">
        <f t="shared" ref="H3:H14" si="6">ROUND((E3/D3),0)</f>
        <v>13194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733</v>
      </c>
      <c r="R3" s="2">
        <v>13927000</v>
      </c>
    </row>
    <row r="4" spans="1:20" x14ac:dyDescent="0.25">
      <c r="A4" s="4">
        <f t="shared" ref="A4:A9" si="9">N4</f>
        <v>0</v>
      </c>
      <c r="B4" s="4">
        <f t="shared" ref="B4:B9" si="10">Q4</f>
        <v>782</v>
      </c>
      <c r="C4" s="4">
        <f t="shared" ref="C4:C9" si="11">B4*1.2</f>
        <v>938.4</v>
      </c>
      <c r="D4" s="4">
        <f t="shared" ref="D4:D9" si="12">C4*1.2</f>
        <v>1126.08</v>
      </c>
      <c r="E4" s="5">
        <f t="shared" ref="E4:E9" si="13">R4</f>
        <v>14858000</v>
      </c>
      <c r="F4" s="9">
        <f t="shared" ref="F4:F9" si="14">ROUND((E4/B4),0)</f>
        <v>19000</v>
      </c>
      <c r="G4" s="9">
        <f t="shared" ref="G4:G9" si="15">ROUND((E4/C4),0)</f>
        <v>15833</v>
      </c>
      <c r="H4" s="9">
        <f t="shared" ref="H4:H9" si="16">ROUND((E4/D4),0)</f>
        <v>13194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782</v>
      </c>
      <c r="R4" s="2">
        <v>14858000</v>
      </c>
    </row>
    <row r="5" spans="1:20" s="47" customFormat="1" x14ac:dyDescent="0.25">
      <c r="A5" s="45">
        <f t="shared" si="9"/>
        <v>0</v>
      </c>
      <c r="B5" s="45">
        <f t="shared" si="10"/>
        <v>575</v>
      </c>
      <c r="C5" s="45">
        <f t="shared" si="11"/>
        <v>690</v>
      </c>
      <c r="D5" s="45">
        <f t="shared" si="12"/>
        <v>828</v>
      </c>
      <c r="E5" s="46">
        <f t="shared" si="13"/>
        <v>10925000</v>
      </c>
      <c r="F5" s="45">
        <f t="shared" si="14"/>
        <v>19000</v>
      </c>
      <c r="G5" s="45">
        <f t="shared" si="15"/>
        <v>15833</v>
      </c>
      <c r="H5" s="45">
        <f t="shared" si="16"/>
        <v>13194</v>
      </c>
      <c r="I5" s="45" t="e">
        <f>#REF!</f>
        <v>#REF!</v>
      </c>
      <c r="J5" s="45">
        <f t="shared" si="17"/>
        <v>0</v>
      </c>
      <c r="O5" s="47">
        <v>0</v>
      </c>
      <c r="P5" s="47">
        <f t="shared" si="18"/>
        <v>0</v>
      </c>
      <c r="Q5" s="47">
        <v>575</v>
      </c>
      <c r="R5" s="48">
        <v>10925000</v>
      </c>
    </row>
    <row r="6" spans="1:20" s="47" customFormat="1" x14ac:dyDescent="0.25">
      <c r="A6" s="45">
        <f t="shared" si="9"/>
        <v>0</v>
      </c>
      <c r="B6" s="45">
        <f t="shared" si="10"/>
        <v>805</v>
      </c>
      <c r="C6" s="45">
        <f t="shared" si="11"/>
        <v>966</v>
      </c>
      <c r="D6" s="45">
        <f t="shared" si="12"/>
        <v>1159.2</v>
      </c>
      <c r="E6" s="46">
        <f t="shared" si="13"/>
        <v>16124150</v>
      </c>
      <c r="F6" s="45">
        <f t="shared" si="14"/>
        <v>20030</v>
      </c>
      <c r="G6" s="45">
        <f t="shared" si="15"/>
        <v>16692</v>
      </c>
      <c r="H6" s="45">
        <f t="shared" si="16"/>
        <v>13910</v>
      </c>
      <c r="I6" s="45" t="e">
        <f>#REF!</f>
        <v>#REF!</v>
      </c>
      <c r="J6" s="45">
        <f t="shared" si="17"/>
        <v>0</v>
      </c>
      <c r="O6" s="47">
        <v>0</v>
      </c>
      <c r="P6" s="47">
        <f t="shared" si="18"/>
        <v>0</v>
      </c>
      <c r="Q6" s="47">
        <v>805</v>
      </c>
      <c r="R6" s="48">
        <v>16124150</v>
      </c>
    </row>
    <row r="7" spans="1:20" x14ac:dyDescent="0.25">
      <c r="A7" s="4">
        <f t="shared" si="9"/>
        <v>0</v>
      </c>
      <c r="B7" s="4">
        <f t="shared" si="10"/>
        <v>767</v>
      </c>
      <c r="C7" s="4">
        <f t="shared" si="11"/>
        <v>920.4</v>
      </c>
      <c r="D7" s="4">
        <f t="shared" si="12"/>
        <v>1104.48</v>
      </c>
      <c r="E7" s="5">
        <f t="shared" si="13"/>
        <v>14573000</v>
      </c>
      <c r="F7" s="9">
        <f t="shared" si="14"/>
        <v>19000</v>
      </c>
      <c r="G7" s="9">
        <f t="shared" si="15"/>
        <v>15833</v>
      </c>
      <c r="H7" s="9">
        <f t="shared" si="16"/>
        <v>13194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767</v>
      </c>
      <c r="R7" s="2">
        <v>14573000</v>
      </c>
    </row>
    <row r="8" spans="1:20" x14ac:dyDescent="0.25">
      <c r="A8" s="4">
        <f t="shared" si="9"/>
        <v>0</v>
      </c>
      <c r="B8" s="4">
        <f t="shared" si="10"/>
        <v>782</v>
      </c>
      <c r="C8" s="4">
        <f t="shared" si="11"/>
        <v>938.4</v>
      </c>
      <c r="D8" s="4">
        <f t="shared" si="12"/>
        <v>1126.08</v>
      </c>
      <c r="E8" s="5">
        <f t="shared" si="13"/>
        <v>15589952</v>
      </c>
      <c r="F8" s="9">
        <f t="shared" si="14"/>
        <v>19936</v>
      </c>
      <c r="G8" s="9">
        <f t="shared" si="15"/>
        <v>16613</v>
      </c>
      <c r="H8" s="9">
        <f t="shared" si="16"/>
        <v>13844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782</v>
      </c>
      <c r="R8" s="2">
        <v>15589952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750</v>
      </c>
      <c r="C16" s="4">
        <f>B16*1.2</f>
        <v>900</v>
      </c>
      <c r="D16" s="4">
        <f t="shared" ref="D16:D28" si="34">C16*1.2</f>
        <v>1080</v>
      </c>
      <c r="E16" s="5">
        <f t="shared" ref="E16:E28" si="35">R16</f>
        <v>14100000</v>
      </c>
      <c r="F16" s="9">
        <f t="shared" ref="F16:F28" si="36">ROUND((E16/B16),0)</f>
        <v>18800</v>
      </c>
      <c r="G16" s="9">
        <f t="shared" ref="G16:G28" si="37">ROUND((E16/C16),0)</f>
        <v>15667</v>
      </c>
      <c r="H16" s="9">
        <f t="shared" ref="H16:H28" si="38">ROUND((E16/D16),0)</f>
        <v>13056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750</v>
      </c>
      <c r="R16" s="2">
        <v>14100000</v>
      </c>
    </row>
    <row r="17" spans="1:24" x14ac:dyDescent="0.25">
      <c r="A17" s="4">
        <f t="shared" si="32"/>
        <v>0</v>
      </c>
      <c r="B17" s="4">
        <f t="shared" si="33"/>
        <v>789</v>
      </c>
      <c r="C17" s="4">
        <f t="shared" ref="C17:C28" si="41">B17*1.2</f>
        <v>946.8</v>
      </c>
      <c r="D17" s="4">
        <f t="shared" si="34"/>
        <v>1136.1599999999999</v>
      </c>
      <c r="E17" s="5">
        <f t="shared" si="35"/>
        <v>18000000</v>
      </c>
      <c r="F17" s="9">
        <f t="shared" si="36"/>
        <v>22814</v>
      </c>
      <c r="G17" s="9">
        <f t="shared" si="37"/>
        <v>19011</v>
      </c>
      <c r="H17" s="9">
        <f t="shared" si="38"/>
        <v>15843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789</v>
      </c>
      <c r="R17" s="2">
        <v>18000000</v>
      </c>
    </row>
    <row r="18" spans="1:24" s="47" customFormat="1" x14ac:dyDescent="0.25">
      <c r="A18" s="45">
        <f t="shared" si="32"/>
        <v>0</v>
      </c>
      <c r="B18" s="45">
        <f t="shared" si="33"/>
        <v>630</v>
      </c>
      <c r="C18" s="45">
        <f t="shared" si="41"/>
        <v>756</v>
      </c>
      <c r="D18" s="45">
        <f t="shared" si="34"/>
        <v>907.19999999999993</v>
      </c>
      <c r="E18" s="46">
        <f t="shared" si="35"/>
        <v>15900000</v>
      </c>
      <c r="F18" s="45">
        <f t="shared" si="36"/>
        <v>25238</v>
      </c>
      <c r="G18" s="45">
        <f t="shared" si="37"/>
        <v>21032</v>
      </c>
      <c r="H18" s="45">
        <f t="shared" si="38"/>
        <v>17526</v>
      </c>
      <c r="I18" s="45" t="e">
        <f>#REF!</f>
        <v>#REF!</v>
      </c>
      <c r="J18" s="45">
        <f t="shared" si="39"/>
        <v>0</v>
      </c>
      <c r="O18" s="47">
        <v>0</v>
      </c>
      <c r="P18" s="47">
        <f t="shared" si="40"/>
        <v>0</v>
      </c>
      <c r="Q18" s="47">
        <v>630</v>
      </c>
      <c r="R18" s="48">
        <v>15900000</v>
      </c>
    </row>
    <row r="19" spans="1:24" s="47" customFormat="1" x14ac:dyDescent="0.25">
      <c r="A19" s="45">
        <f t="shared" si="32"/>
        <v>0</v>
      </c>
      <c r="B19" s="45">
        <f t="shared" si="33"/>
        <v>842</v>
      </c>
      <c r="C19" s="45">
        <f t="shared" si="41"/>
        <v>1010.4</v>
      </c>
      <c r="D19" s="45">
        <f t="shared" si="34"/>
        <v>1212.48</v>
      </c>
      <c r="E19" s="46">
        <f t="shared" si="35"/>
        <v>19900000</v>
      </c>
      <c r="F19" s="45">
        <f t="shared" si="36"/>
        <v>23634</v>
      </c>
      <c r="G19" s="45">
        <f t="shared" si="37"/>
        <v>19695</v>
      </c>
      <c r="H19" s="45">
        <f t="shared" si="38"/>
        <v>16413</v>
      </c>
      <c r="I19" s="45" t="e">
        <f>#REF!</f>
        <v>#REF!</v>
      </c>
      <c r="J19" s="45">
        <f t="shared" si="39"/>
        <v>0</v>
      </c>
      <c r="O19" s="47">
        <v>0</v>
      </c>
      <c r="P19" s="47">
        <f t="shared" si="40"/>
        <v>0</v>
      </c>
      <c r="Q19" s="47">
        <v>842</v>
      </c>
      <c r="R19" s="48">
        <v>19900000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78.22</v>
      </c>
      <c r="G31">
        <f>F31*10.764</f>
        <v>841.96007999999995</v>
      </c>
      <c r="S31" s="10"/>
      <c r="T31" s="10"/>
      <c r="U31" s="17" t="s">
        <v>15</v>
      </c>
      <c r="V31" s="18"/>
      <c r="W31" s="19">
        <f>W29-W30</f>
        <v>20500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  <c r="Y34" t="s">
        <v>43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50.25" customHeight="1" x14ac:dyDescent="0.25">
      <c r="P36" s="43" t="s">
        <v>41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15:25" ht="15.75" x14ac:dyDescent="0.25">
      <c r="U37" s="17"/>
      <c r="V37" s="26"/>
      <c r="W37" s="27">
        <f>W36%</f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28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20500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23000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842</v>
      </c>
      <c r="X44" s="24" t="s">
        <v>42</v>
      </c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19366000</v>
      </c>
      <c r="X45" s="33">
        <v>1000000</v>
      </c>
      <c r="Y45" s="15">
        <f>W45+X45</f>
        <v>20366000</v>
      </c>
    </row>
    <row r="46" spans="15:25" ht="15.75" x14ac:dyDescent="0.25">
      <c r="S46" s="11"/>
      <c r="T46" s="10"/>
      <c r="U46" s="17" t="s">
        <v>25</v>
      </c>
      <c r="V46" s="23"/>
      <c r="W46" s="34">
        <f>W45*0.9</f>
        <v>17429400</v>
      </c>
      <c r="X46" s="35"/>
      <c r="Y46" s="15">
        <f>Y45*0.9</f>
        <v>18329400</v>
      </c>
    </row>
    <row r="47" spans="15:25" ht="15.75" x14ac:dyDescent="0.25">
      <c r="S47" s="10"/>
      <c r="T47" s="10"/>
      <c r="U47" s="17" t="s">
        <v>26</v>
      </c>
      <c r="V47" s="23"/>
      <c r="W47" s="34">
        <f>W45*0.8</f>
        <v>15492800</v>
      </c>
      <c r="X47" s="34"/>
      <c r="Y47" s="15">
        <f>Y45*0.8</f>
        <v>16292800</v>
      </c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2105000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40345.833333333336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1:T44"/>
  <sheetViews>
    <sheetView zoomScaleNormal="100" workbookViewId="0">
      <selection activeCell="T14" sqref="T14"/>
    </sheetView>
  </sheetViews>
  <sheetFormatPr defaultRowHeight="15" x14ac:dyDescent="0.25"/>
  <sheetData>
    <row r="11" spans="19:20" x14ac:dyDescent="0.25">
      <c r="S11">
        <v>58.91</v>
      </c>
    </row>
    <row r="12" spans="19:20" x14ac:dyDescent="0.25">
      <c r="S12">
        <v>9.18</v>
      </c>
    </row>
    <row r="13" spans="19:20" x14ac:dyDescent="0.25">
      <c r="S13">
        <f>SUM(S11:S12)</f>
        <v>68.09</v>
      </c>
      <c r="T13">
        <f>S13*10.764</f>
        <v>732.92075999999997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15" sqref="U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2"/>
  <sheetViews>
    <sheetView zoomScaleNormal="100" workbookViewId="0">
      <selection activeCell="S20" sqref="S20"/>
    </sheetView>
  </sheetViews>
  <sheetFormatPr defaultRowHeight="15" x14ac:dyDescent="0.25"/>
  <sheetData>
    <row r="2" spans="1:20" x14ac:dyDescent="0.25">
      <c r="A2" s="6"/>
    </row>
    <row r="10" spans="1:20" x14ac:dyDescent="0.25">
      <c r="S10">
        <v>45.5</v>
      </c>
    </row>
    <row r="11" spans="1:20" x14ac:dyDescent="0.25">
      <c r="S11">
        <v>7.96</v>
      </c>
    </row>
    <row r="12" spans="1:20" x14ac:dyDescent="0.25">
      <c r="S12">
        <f>SUM(S10:S11)</f>
        <v>53.46</v>
      </c>
      <c r="T12">
        <f>S12*10.764</f>
        <v>575.44344000000001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9" sqref="S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3" sqref="Y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2024-11-09T05:04:50Z</dcterms:modified>
</cp:coreProperties>
</file>