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1EABD5C5-511F-47FD-A8FC-58C05EB8FF05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D19" i="1"/>
  <c r="C22" i="1"/>
  <c r="C10" i="1"/>
  <c r="C11" i="1" s="1"/>
  <c r="C8" i="1"/>
  <c r="C6" i="1"/>
  <c r="C5" i="1"/>
  <c r="C14" i="1" s="1"/>
  <c r="C12" i="1" l="1"/>
  <c r="C13" i="1" s="1"/>
  <c r="C15" i="1" s="1"/>
  <c r="C17" i="1" s="1"/>
  <c r="B22" i="1"/>
  <c r="A37" i="1"/>
  <c r="A36" i="1"/>
  <c r="A35" i="1"/>
  <c r="G31" i="1"/>
  <c r="C31" i="1"/>
  <c r="C30" i="1"/>
  <c r="C29" i="1"/>
  <c r="E9" i="1"/>
  <c r="E10" i="1" s="1"/>
  <c r="E7" i="1"/>
  <c r="F7" i="1"/>
  <c r="C23" i="1" l="1"/>
  <c r="C21" i="1"/>
  <c r="C20" i="1"/>
  <c r="C19" i="1"/>
  <c r="C39" i="1"/>
  <c r="C38" i="1"/>
  <c r="C37" i="1"/>
  <c r="F31" i="1"/>
  <c r="H32" i="1" l="1"/>
  <c r="H30" i="1"/>
  <c r="D35" i="1" l="1"/>
  <c r="O14" i="1" l="1"/>
  <c r="C36" i="1" l="1"/>
  <c r="C35" i="1"/>
  <c r="B10" i="1"/>
  <c r="B11" i="1" s="1"/>
  <c r="B8" i="1"/>
  <c r="B6" i="1"/>
  <c r="B5" i="1"/>
  <c r="B14" i="1" s="1"/>
  <c r="B12" i="1" l="1"/>
  <c r="B13" i="1" s="1"/>
  <c r="B15" i="1" s="1"/>
  <c r="E37" i="1" l="1"/>
  <c r="E38" i="1"/>
  <c r="E36" i="1"/>
  <c r="E35" i="1"/>
  <c r="B17" i="1"/>
  <c r="B19" i="1" s="1"/>
  <c r="B21" i="1" l="1"/>
  <c r="B20" i="1"/>
  <c r="B23" i="1"/>
  <c r="F29" i="1"/>
  <c r="F30" i="1" l="1"/>
  <c r="G30" i="1"/>
  <c r="F32" i="1"/>
  <c r="G32" i="1"/>
  <c r="I30" i="1" l="1"/>
  <c r="H29" i="1" l="1"/>
  <c r="G4" i="1" l="1"/>
  <c r="G29" i="1"/>
  <c r="I29" i="1"/>
</calcChain>
</file>

<file path=xl/sharedStrings.xml><?xml version="1.0" encoding="utf-8"?>
<sst xmlns="http://schemas.openxmlformats.org/spreadsheetml/2006/main" count="32" uniqueCount="30">
  <si>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</si>
  <si>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</si>
  <si>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</si>
  <si>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</si>
  <si>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</si>
  <si>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</si>
  <si>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</si>
  <si>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</si>
  <si>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</si>
  <si>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</si>
  <si>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</si>
  <si>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</si>
  <si>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</si>
  <si>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</si>
  <si>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</si>
  <si>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</si>
  <si>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</si>
  <si>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</si>
  <si>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</si>
  <si>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</si>
  <si>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</si>
  <si>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</si>
  <si>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</si>
  <si>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</si>
  <si>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</si>
  <si>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IGR</t>
  </si>
  <si>
    <t>SBA</t>
  </si>
  <si>
    <t>RV</t>
  </si>
  <si>
    <t>Car Parking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</si>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</sst>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5" xfId="0" applyNumberFormat="1" applyFont="1" applyBorder="1"/>
    <xf numFmtId="43" fontId="12" fillId="0" borderId="1" xfId="0" applyNumberFormat="1" applyFont="1" applyBorder="1"/>
    <xf numFmtId="43" fontId="0" fillId="0" borderId="5" xfId="0" applyNumberFormat="1" applyBorder="1"/>
    <xf numFmtId="43" fontId="3" fillId="0" borderId="1" xfId="1" applyFont="1" applyBorder="1"/>
    <xf numFmtId="43" fontId="2" fillId="0" borderId="1" xfId="1" applyFont="1" applyBorder="1"/>
    <xf numFmtId="164" fontId="2" fillId="0" borderId="1" xfId="1" applyNumberFormat="1" applyFont="1" applyFill="1" applyBorder="1"/>
    <xf numFmtId="0" fontId="3" fillId="0" borderId="1" xfId="0" applyFont="1" applyBorder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7" fillId="0" borderId="0" xfId="0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0" fontId="7" fillId="0" borderId="0" xfId="0" applyFont="1" applyFill="1"/>
    <xf numFmtId="0" fontId="15" fillId="0" borderId="1" xfId="0" applyFont="1" applyFill="1" applyBorder="1"/>
    <xf numFmtId="0" fontId="0" fillId="0" borderId="1" xfId="0" applyFont="1" applyFill="1" applyBorder="1"/>
    <xf numFmtId="0" fontId="4" fillId="0" borderId="0" xfId="0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18</xdr:col>
      <xdr:colOff>515613</xdr:colOff>
      <xdr:row>46</xdr:row>
      <xdr:rowOff>58381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BE6E9D-5A67-4A5F-8B09-575B8ECF0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9050013" cy="8821381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34</xdr:col>
      <xdr:colOff>77402</xdr:colOff>
      <xdr:row>45</xdr:row>
      <xdr:rowOff>10723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2AFE8F4-D09F-4730-A047-30269134D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0" y="0"/>
          <a:ext cx="8611802" cy="85832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267928</xdr:colOff>
      <xdr:row>45</xdr:row>
      <xdr:rowOff>172670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7372C83-9338-4451-992E-FBE87D4A8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02328" cy="874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zoomScaleNormal="100" workbookViewId="0">
      <selection activeCell="F19" sqref="F19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0"/>
      <c r="E1" s="1"/>
      <c r="F1" s="2"/>
      <c r="G1" s="2"/>
    </row>
    <row r="2" spans="1:17" ht="16.5" x14ac:dyDescent="0.3">
      <c r="A2" s="32"/>
      <c r="B2" s="22"/>
      <c r="C2" s="22"/>
      <c r="D2" s="20"/>
      <c r="E2" s="8"/>
      <c r="F2" s="44"/>
    </row>
    <row r="3" spans="1:17" ht="16.5" x14ac:dyDescent="0.3">
      <c r="A3" s="14" t="s">
        <v>0</v>
      </c>
      <c r="B3" s="23">
        <v>24000</v>
      </c>
      <c r="C3" s="15">
        <v>25000</v>
      </c>
      <c r="D3" s="15"/>
      <c r="E3" t="s">
        <v>13</v>
      </c>
    </row>
    <row r="4" spans="1:17" ht="33" x14ac:dyDescent="0.3">
      <c r="A4" s="16" t="s">
        <v>1</v>
      </c>
      <c r="B4" s="23">
        <v>2700</v>
      </c>
      <c r="C4" s="15">
        <v>2700</v>
      </c>
      <c r="D4" s="15"/>
      <c r="E4">
        <v>2005</v>
      </c>
      <c r="F4" s="3">
        <v>2024</v>
      </c>
      <c r="G4" s="4">
        <f>F4-E4</f>
        <v>19</v>
      </c>
      <c r="L4" s="22"/>
    </row>
    <row r="5" spans="1:17" ht="16.5" x14ac:dyDescent="0.3">
      <c r="A5" s="14" t="s">
        <v>2</v>
      </c>
      <c r="B5" s="23">
        <f>B3-B4</f>
        <v>21300</v>
      </c>
      <c r="C5" s="15">
        <f>C3-C4</f>
        <v>22300</v>
      </c>
      <c r="D5" s="15"/>
      <c r="E5" s="22"/>
      <c r="F5" s="48"/>
      <c r="G5" s="49"/>
      <c r="L5" s="8"/>
      <c r="M5" s="8"/>
      <c r="N5" s="26"/>
      <c r="O5" s="26"/>
      <c r="P5" s="26"/>
      <c r="Q5" s="26"/>
    </row>
    <row r="6" spans="1:17" ht="16.5" x14ac:dyDescent="0.3">
      <c r="A6" s="14" t="s">
        <v>3</v>
      </c>
      <c r="B6" s="23">
        <f>B4</f>
        <v>2700</v>
      </c>
      <c r="C6" s="15">
        <f>C4</f>
        <v>2700</v>
      </c>
      <c r="D6" s="15"/>
      <c r="E6" s="8" t="s">
        <v>22</v>
      </c>
      <c r="F6" s="8" t="s">
        <v>23</v>
      </c>
      <c r="G6" s="50"/>
      <c r="L6" s="8"/>
      <c r="M6" s="8"/>
      <c r="N6" s="26"/>
      <c r="O6" s="26"/>
      <c r="P6" s="26"/>
      <c r="Q6" s="26"/>
    </row>
    <row r="7" spans="1:17" ht="16.5" x14ac:dyDescent="0.3">
      <c r="A7" s="14" t="s">
        <v>4</v>
      </c>
      <c r="B7" s="17">
        <v>19</v>
      </c>
      <c r="C7" s="18">
        <v>19</v>
      </c>
      <c r="D7" s="18"/>
      <c r="E7" s="9">
        <f>F7/1.2</f>
        <v>366.7833</v>
      </c>
      <c r="F7" s="48">
        <f>40.89*10.764</f>
        <v>440.13995999999997</v>
      </c>
      <c r="G7" s="50"/>
      <c r="L7" s="8"/>
      <c r="M7" s="8"/>
      <c r="N7" s="26"/>
      <c r="O7" s="26"/>
      <c r="P7" s="26"/>
      <c r="Q7" s="26"/>
    </row>
    <row r="8" spans="1:17" ht="16.5" x14ac:dyDescent="0.3">
      <c r="A8" s="14" t="s">
        <v>5</v>
      </c>
      <c r="B8" s="17">
        <f>B9-B7</f>
        <v>41</v>
      </c>
      <c r="C8" s="18">
        <f>C9-C7</f>
        <v>41</v>
      </c>
      <c r="D8" s="18"/>
      <c r="E8" s="8">
        <v>27000</v>
      </c>
      <c r="F8" s="48"/>
      <c r="G8" s="42"/>
      <c r="L8" s="9"/>
      <c r="M8" s="9"/>
      <c r="N8" s="26"/>
      <c r="O8" s="26"/>
      <c r="P8" s="26"/>
      <c r="Q8" s="26"/>
    </row>
    <row r="9" spans="1:17" ht="16.5" x14ac:dyDescent="0.3">
      <c r="A9" s="14" t="s">
        <v>6</v>
      </c>
      <c r="B9" s="17">
        <v>60</v>
      </c>
      <c r="C9" s="18">
        <v>60</v>
      </c>
      <c r="D9" s="18"/>
      <c r="E9" s="9">
        <f>E8*E7</f>
        <v>9903149.0999999996</v>
      </c>
      <c r="F9" s="51"/>
      <c r="G9" s="42"/>
      <c r="J9" s="27"/>
      <c r="K9" s="12"/>
      <c r="L9" s="8"/>
      <c r="M9" s="8"/>
      <c r="N9" s="26"/>
      <c r="O9" s="26"/>
      <c r="P9" s="26"/>
      <c r="Q9" s="26"/>
    </row>
    <row r="10" spans="1:17" ht="33" x14ac:dyDescent="0.3">
      <c r="A10" s="16" t="s">
        <v>7</v>
      </c>
      <c r="B10" s="17">
        <f>90*B7/B9</f>
        <v>28.5</v>
      </c>
      <c r="C10" s="18">
        <f>90*C7/C9</f>
        <v>28.5</v>
      </c>
      <c r="D10" s="18"/>
      <c r="E10" s="9">
        <f>E9/440</f>
        <v>22507.157045454544</v>
      </c>
      <c r="F10" s="8"/>
      <c r="G10" s="8"/>
      <c r="I10" s="29"/>
      <c r="J10" s="25"/>
      <c r="K10" s="12"/>
      <c r="L10" s="26"/>
      <c r="M10" s="26"/>
      <c r="N10" s="26"/>
      <c r="O10" s="26"/>
      <c r="P10" s="26"/>
      <c r="Q10" s="26"/>
    </row>
    <row r="11" spans="1:17" ht="16.5" x14ac:dyDescent="0.3">
      <c r="A11" s="14"/>
      <c r="B11" s="24">
        <f>B10%</f>
        <v>0.28499999999999998</v>
      </c>
      <c r="C11" s="31">
        <f>C10%</f>
        <v>0.28499999999999998</v>
      </c>
      <c r="D11" s="31"/>
      <c r="E11" s="40"/>
      <c r="F11" s="40"/>
      <c r="G11" s="8"/>
      <c r="K11" s="12"/>
      <c r="L11" s="26"/>
      <c r="M11" s="26"/>
      <c r="N11" s="26"/>
      <c r="O11" s="26"/>
      <c r="P11" s="26"/>
      <c r="Q11" s="26"/>
    </row>
    <row r="12" spans="1:17" ht="16.5" x14ac:dyDescent="0.3">
      <c r="A12" s="14" t="s">
        <v>8</v>
      </c>
      <c r="B12" s="23">
        <f>B6*B11</f>
        <v>769.49999999999989</v>
      </c>
      <c r="C12" s="19">
        <f>C6*C11</f>
        <v>769.49999999999989</v>
      </c>
      <c r="D12" s="19"/>
      <c r="E12" s="9"/>
      <c r="F12" s="9"/>
      <c r="G12" s="8"/>
      <c r="K12" s="12"/>
      <c r="L12" s="26"/>
      <c r="M12" s="26"/>
      <c r="N12" s="26"/>
      <c r="O12" s="26"/>
      <c r="P12" s="26"/>
      <c r="Q12" s="26"/>
    </row>
    <row r="13" spans="1:17" ht="16.5" x14ac:dyDescent="0.3">
      <c r="A13" s="14" t="s">
        <v>9</v>
      </c>
      <c r="B13" s="23">
        <f>B6-B12</f>
        <v>1930.5</v>
      </c>
      <c r="C13" s="19">
        <f>C6-C12</f>
        <v>1930.5</v>
      </c>
      <c r="D13" s="19"/>
      <c r="E13" s="9"/>
      <c r="F13" s="9"/>
      <c r="G13" s="8"/>
      <c r="K13" s="12"/>
      <c r="L13" s="26"/>
      <c r="M13" s="26"/>
      <c r="N13" s="26"/>
      <c r="O13" s="26"/>
      <c r="P13" s="26"/>
      <c r="Q13" s="26"/>
    </row>
    <row r="14" spans="1:17" ht="16.5" x14ac:dyDescent="0.3">
      <c r="A14" s="14" t="s">
        <v>2</v>
      </c>
      <c r="B14" s="23">
        <f>B5</f>
        <v>21300</v>
      </c>
      <c r="C14" s="15">
        <f>C5</f>
        <v>22300</v>
      </c>
      <c r="D14" s="15"/>
      <c r="E14" s="47"/>
      <c r="F14" s="47"/>
      <c r="K14" s="12"/>
      <c r="L14" s="26"/>
      <c r="M14" s="26"/>
      <c r="N14" s="26"/>
      <c r="O14" s="26">
        <f>N14*1.1</f>
        <v>0</v>
      </c>
      <c r="P14" s="26"/>
      <c r="Q14" s="26"/>
    </row>
    <row r="15" spans="1:17" ht="16.5" x14ac:dyDescent="0.3">
      <c r="A15" s="14" t="s">
        <v>10</v>
      </c>
      <c r="B15" s="23">
        <f>B14+B13</f>
        <v>23230.5</v>
      </c>
      <c r="C15" s="15">
        <f>C14+C13</f>
        <v>24230.5</v>
      </c>
      <c r="D15" s="15"/>
      <c r="E15" s="9"/>
      <c r="F15" s="9"/>
      <c r="K15" s="12"/>
      <c r="L15" s="29"/>
      <c r="M15" s="29"/>
    </row>
    <row r="16" spans="1:17" ht="16.5" x14ac:dyDescent="0.3">
      <c r="A16" s="14" t="s">
        <v>21</v>
      </c>
      <c r="B16" s="20">
        <v>440</v>
      </c>
      <c r="C16" s="32">
        <v>440</v>
      </c>
      <c r="D16" s="14"/>
      <c r="E16" s="8"/>
      <c r="F16" s="8"/>
      <c r="I16" s="5"/>
      <c r="J16" s="5"/>
      <c r="K16" s="5"/>
      <c r="L16" s="6"/>
    </row>
    <row r="17" spans="1:14" ht="16.5" x14ac:dyDescent="0.3">
      <c r="A17" s="32" t="s">
        <v>11</v>
      </c>
      <c r="B17" s="21">
        <f>B15*B16</f>
        <v>10221420</v>
      </c>
      <c r="C17" s="21">
        <f>C15*C16</f>
        <v>10661420</v>
      </c>
      <c r="D17" s="46"/>
      <c r="E17" s="42"/>
      <c r="F17" s="42"/>
      <c r="I17" s="5"/>
      <c r="J17" s="30"/>
      <c r="K17" s="5"/>
      <c r="L17" s="6"/>
      <c r="N17" s="6"/>
    </row>
    <row r="18" spans="1:14" ht="16.5" x14ac:dyDescent="0.3">
      <c r="A18" s="32" t="s">
        <v>28</v>
      </c>
      <c r="B18" s="21">
        <v>1200000</v>
      </c>
      <c r="C18" s="21">
        <v>1200000</v>
      </c>
      <c r="D18" s="46"/>
      <c r="E18" s="42"/>
      <c r="F18" s="42"/>
      <c r="I18" s="5"/>
      <c r="J18" s="30"/>
      <c r="K18" s="5"/>
      <c r="L18" s="6"/>
      <c r="N18" s="6"/>
    </row>
    <row r="19" spans="1:14" ht="16.5" x14ac:dyDescent="0.3">
      <c r="A19" s="32" t="s">
        <v>29</v>
      </c>
      <c r="B19" s="21">
        <f>B18+B17</f>
        <v>11421420</v>
      </c>
      <c r="C19" s="21">
        <f>C18+C17</f>
        <v>11861420</v>
      </c>
      <c r="D19" s="46">
        <f>440*2000</f>
        <v>880000</v>
      </c>
      <c r="E19" s="42">
        <f>D19+C19</f>
        <v>12741420</v>
      </c>
      <c r="F19" s="42"/>
      <c r="I19" s="5"/>
      <c r="J19" s="30"/>
      <c r="K19" s="5"/>
      <c r="L19" s="6"/>
      <c r="N19" s="6"/>
    </row>
    <row r="20" spans="1:14" ht="16.5" x14ac:dyDescent="0.3">
      <c r="A20" s="32" t="s">
        <v>27</v>
      </c>
      <c r="B20" s="21">
        <f>B17*0.9</f>
        <v>9199278</v>
      </c>
      <c r="C20" s="21">
        <f>C17*0.9</f>
        <v>9595278</v>
      </c>
      <c r="D20" s="46"/>
      <c r="E20" s="42"/>
      <c r="F20" s="42"/>
      <c r="I20" s="5"/>
      <c r="J20" s="30"/>
      <c r="K20" s="5"/>
      <c r="L20" s="6"/>
      <c r="N20" s="6"/>
    </row>
    <row r="21" spans="1:14" s="37" customFormat="1" ht="16.5" x14ac:dyDescent="0.3">
      <c r="A21" s="38" t="s">
        <v>24</v>
      </c>
      <c r="B21" s="33">
        <f>B17*0.8</f>
        <v>8177136</v>
      </c>
      <c r="C21" s="33">
        <f>C17*0.8</f>
        <v>8529136</v>
      </c>
      <c r="D21" s="39"/>
      <c r="E21" s="41"/>
      <c r="F21" s="41"/>
      <c r="I21" s="34"/>
      <c r="J21" s="35"/>
      <c r="K21" s="34"/>
      <c r="L21" s="36"/>
      <c r="N21" s="36"/>
    </row>
    <row r="22" spans="1:14" s="37" customFormat="1" ht="16.5" x14ac:dyDescent="0.3">
      <c r="A22" s="38" t="s">
        <v>12</v>
      </c>
      <c r="B22" s="33">
        <f>440*B4</f>
        <v>1188000</v>
      </c>
      <c r="C22" s="39">
        <f>440*C4</f>
        <v>1188000</v>
      </c>
      <c r="D22" s="39"/>
      <c r="E22" s="41"/>
      <c r="F22" s="41"/>
      <c r="I22" s="36"/>
      <c r="J22" s="34"/>
    </row>
    <row r="23" spans="1:14" ht="16.5" x14ac:dyDescent="0.3">
      <c r="A23" s="20" t="s">
        <v>16</v>
      </c>
      <c r="B23" s="21">
        <f>B17*0.03/12</f>
        <v>25553.55</v>
      </c>
      <c r="C23" s="21">
        <f>C17*0.03/12</f>
        <v>26653.55</v>
      </c>
      <c r="D23" s="46"/>
      <c r="E23" s="42"/>
      <c r="F23" s="42"/>
      <c r="I23" s="6"/>
      <c r="J23" s="5"/>
    </row>
    <row r="24" spans="1:14" x14ac:dyDescent="0.25">
      <c r="A24" s="28"/>
      <c r="B24" s="43"/>
      <c r="C24" s="28"/>
      <c r="D24" s="28"/>
      <c r="E24" s="45"/>
      <c r="F24" s="6"/>
    </row>
    <row r="25" spans="1:14" x14ac:dyDescent="0.25">
      <c r="B25" s="11"/>
      <c r="I25" s="6"/>
    </row>
    <row r="27" spans="1:14" x14ac:dyDescent="0.25">
      <c r="C27" t="s">
        <v>14</v>
      </c>
    </row>
    <row r="28" spans="1:14" s="37" customFormat="1" x14ac:dyDescent="0.25">
      <c r="B28" s="52" t="s">
        <v>15</v>
      </c>
      <c r="C28" s="53" t="s">
        <v>20</v>
      </c>
      <c r="D28" s="53" t="s">
        <v>26</v>
      </c>
      <c r="E28" s="53" t="s">
        <v>11</v>
      </c>
      <c r="F28" s="53" t="s">
        <v>17</v>
      </c>
      <c r="G28" s="53" t="s">
        <v>18</v>
      </c>
      <c r="H28" s="53" t="s">
        <v>19</v>
      </c>
      <c r="I28" s="53"/>
    </row>
    <row r="29" spans="1:14" s="37" customFormat="1" ht="17.25" x14ac:dyDescent="0.3">
      <c r="B29" s="52">
        <v>460</v>
      </c>
      <c r="C29" s="53">
        <f>B29*1.2</f>
        <v>552</v>
      </c>
      <c r="D29" s="53"/>
      <c r="E29" s="53">
        <v>12700000</v>
      </c>
      <c r="F29" s="54">
        <f t="shared" ref="F29:F32" si="0">E29/B29</f>
        <v>27608.695652173912</v>
      </c>
      <c r="G29" s="54">
        <f>E29/C29</f>
        <v>23007.246376811596</v>
      </c>
      <c r="H29" s="54" t="e">
        <f>E29/#REF!</f>
        <v>#REF!</v>
      </c>
      <c r="I29" s="53">
        <f>C29/B29</f>
        <v>1.2</v>
      </c>
      <c r="J29" s="13"/>
    </row>
    <row r="30" spans="1:14" s="37" customFormat="1" ht="17.25" x14ac:dyDescent="0.3">
      <c r="B30" s="52">
        <v>450</v>
      </c>
      <c r="C30" s="53">
        <f>B30*1.2</f>
        <v>540</v>
      </c>
      <c r="D30" s="53"/>
      <c r="E30" s="53">
        <v>12500000</v>
      </c>
      <c r="F30" s="54">
        <f t="shared" si="0"/>
        <v>27777.777777777777</v>
      </c>
      <c r="G30" s="54">
        <f>E30/C30</f>
        <v>23148.14814814815</v>
      </c>
      <c r="H30" s="54" t="e">
        <f>E30/D30</f>
        <v>#DIV/0!</v>
      </c>
      <c r="I30" s="53">
        <f>C30/B30</f>
        <v>1.2</v>
      </c>
      <c r="J30" s="13"/>
    </row>
    <row r="31" spans="1:14" s="37" customFormat="1" ht="17.25" x14ac:dyDescent="0.3">
      <c r="B31" s="52">
        <v>463</v>
      </c>
      <c r="C31" s="53">
        <f>B31*1.2</f>
        <v>555.6</v>
      </c>
      <c r="D31" s="53"/>
      <c r="E31" s="53">
        <v>12600000</v>
      </c>
      <c r="F31" s="54">
        <f t="shared" si="0"/>
        <v>27213.822894168468</v>
      </c>
      <c r="G31" s="54">
        <f>E31/C31</f>
        <v>22678.185745140388</v>
      </c>
      <c r="H31" s="54"/>
      <c r="I31" s="53"/>
      <c r="J31" s="13"/>
    </row>
    <row r="32" spans="1:14" s="37" customFormat="1" x14ac:dyDescent="0.25">
      <c r="B32" s="52"/>
      <c r="C32" s="53"/>
      <c r="D32" s="53"/>
      <c r="E32" s="54"/>
      <c r="F32" s="54" t="e">
        <f t="shared" si="0"/>
        <v>#DIV/0!</v>
      </c>
      <c r="G32" s="54" t="e">
        <f t="shared" ref="G32" si="1">E32/C32</f>
        <v>#DIV/0!</v>
      </c>
      <c r="H32" s="54" t="e">
        <f>E32/D32</f>
        <v>#DIV/0!</v>
      </c>
      <c r="I32" s="53"/>
    </row>
    <row r="33" spans="1:9" s="37" customFormat="1" x14ac:dyDescent="0.25">
      <c r="B33" s="55"/>
      <c r="C33" s="56"/>
      <c r="D33" s="56"/>
      <c r="E33" s="57"/>
      <c r="F33" s="57"/>
      <c r="G33" s="57"/>
      <c r="H33" s="57"/>
      <c r="I33" s="56"/>
    </row>
    <row r="34" spans="1:9" s="37" customFormat="1" x14ac:dyDescent="0.25">
      <c r="B34" s="58" t="s">
        <v>25</v>
      </c>
    </row>
    <row r="35" spans="1:9" s="37" customFormat="1" ht="15.75" x14ac:dyDescent="0.25">
      <c r="A35" s="59">
        <f>42.71*10.764</f>
        <v>459.73043999999999</v>
      </c>
      <c r="B35" s="60">
        <v>10000000</v>
      </c>
      <c r="C35" s="53">
        <f t="shared" ref="C35:C39" si="2">B35/A35</f>
        <v>21751.877034724959</v>
      </c>
      <c r="D35" s="53">
        <f>A35/10.764</f>
        <v>42.71</v>
      </c>
      <c r="E35" s="54">
        <f>B15/C35</f>
        <v>1.0679767986419999</v>
      </c>
      <c r="F35" s="53"/>
      <c r="G35" s="53"/>
      <c r="I35" s="36"/>
    </row>
    <row r="36" spans="1:9" s="37" customFormat="1" ht="15.75" x14ac:dyDescent="0.25">
      <c r="A36" s="59">
        <f>40.89*10.764</f>
        <v>440.13995999999997</v>
      </c>
      <c r="B36" s="60">
        <v>10600000</v>
      </c>
      <c r="C36" s="53">
        <f t="shared" si="2"/>
        <v>24083.248428522602</v>
      </c>
      <c r="D36" s="53"/>
      <c r="E36" s="54">
        <f>B15/C36</f>
        <v>0.96459163592264141</v>
      </c>
      <c r="F36" s="53"/>
      <c r="G36" s="53"/>
      <c r="I36" s="36"/>
    </row>
    <row r="37" spans="1:9" s="37" customFormat="1" ht="15.75" x14ac:dyDescent="0.25">
      <c r="A37" s="59">
        <f>40.89*10.764</f>
        <v>440.13995999999997</v>
      </c>
      <c r="B37" s="58">
        <v>11600000</v>
      </c>
      <c r="C37" s="53">
        <f t="shared" si="2"/>
        <v>26355.252997251147</v>
      </c>
      <c r="E37" s="54">
        <f>B15/C37</f>
        <v>0.88143718454999997</v>
      </c>
      <c r="I37" s="36"/>
    </row>
    <row r="38" spans="1:9" s="37" customFormat="1" ht="15.75" x14ac:dyDescent="0.25">
      <c r="A38" s="61"/>
      <c r="B38" s="58"/>
      <c r="C38" s="53" t="e">
        <f t="shared" si="2"/>
        <v>#DIV/0!</v>
      </c>
      <c r="E38" s="54" t="e">
        <f>B15/C38</f>
        <v>#DIV/0!</v>
      </c>
    </row>
    <row r="39" spans="1:9" x14ac:dyDescent="0.25">
      <c r="C39" s="56" t="e">
        <f t="shared" si="2"/>
        <v>#DIV/0!</v>
      </c>
    </row>
    <row r="58" spans="3:5" x14ac:dyDescent="0.25">
      <c r="C58" s="6"/>
      <c r="D58" s="6"/>
      <c r="E58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E1" workbookViewId="0">
      <selection activeCell="U1" sqref="U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2024-11-08T09:07:59Z</dcterms:modified>
</cp:coreProperties>
</file>